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mage\"/>
    </mc:Choice>
  </mc:AlternateContent>
  <xr:revisionPtr revIDLastSave="0" documentId="13_ncr:1_{518C3A48-CE30-4E16-BC85-7104CC383A0A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uxheti i konsultimeve " sheetId="2" r:id="rId1"/>
    <sheet name="Buxheti vjetor" sheetId="3" r:id="rId2"/>
    <sheet name="Plani punes i detaj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6" i="4" l="1"/>
  <c r="O16" i="4"/>
  <c r="AE4" i="4"/>
  <c r="O4" i="4"/>
  <c r="O28" i="4" l="1"/>
  <c r="AE28" i="4"/>
  <c r="AE40" i="4"/>
  <c r="AE52" i="4"/>
  <c r="AE53" i="4"/>
  <c r="AE54" i="4"/>
  <c r="AE55" i="4"/>
  <c r="AE56" i="4"/>
  <c r="AE57" i="4"/>
  <c r="AE58" i="4"/>
  <c r="AE59" i="4"/>
  <c r="AE61" i="4"/>
  <c r="AE62" i="4"/>
  <c r="AE64" i="4"/>
  <c r="AE65" i="4"/>
  <c r="AE66" i="4"/>
  <c r="AE67" i="4"/>
  <c r="AE68" i="4"/>
  <c r="AE69" i="4"/>
  <c r="AE70" i="4"/>
  <c r="AE71" i="4"/>
  <c r="AE72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E43" i="3"/>
  <c r="E42" i="3"/>
  <c r="E13" i="3"/>
  <c r="E8" i="3"/>
  <c r="E7" i="3"/>
  <c r="E5" i="3"/>
  <c r="E4" i="3"/>
  <c r="P58" i="2"/>
  <c r="O58" i="2"/>
  <c r="N58" i="2"/>
  <c r="M58" i="2"/>
  <c r="L58" i="2"/>
  <c r="K58" i="2"/>
  <c r="J58" i="2"/>
  <c r="I58" i="2"/>
  <c r="H58" i="2"/>
  <c r="G58" i="2"/>
  <c r="F58" i="2"/>
  <c r="E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7" i="2"/>
  <c r="Q6" i="2"/>
  <c r="Q5" i="2"/>
  <c r="Q4" i="2"/>
  <c r="AE73" i="4" l="1"/>
  <c r="C58" i="3"/>
  <c r="E37" i="3"/>
  <c r="E45" i="3" l="1"/>
  <c r="F39" i="3" l="1"/>
  <c r="F44" i="3"/>
  <c r="F41" i="3"/>
  <c r="F43" i="3"/>
  <c r="F40" i="3"/>
  <c r="F42" i="3"/>
  <c r="F38" i="3"/>
  <c r="F37" i="3"/>
  <c r="E34" i="3"/>
  <c r="P73" i="4"/>
</calcChain>
</file>

<file path=xl/sharedStrings.xml><?xml version="1.0" encoding="utf-8"?>
<sst xmlns="http://schemas.openxmlformats.org/spreadsheetml/2006/main" count="208" uniqueCount="141">
  <si>
    <t>Nr</t>
  </si>
  <si>
    <t>Janar</t>
  </si>
  <si>
    <t>Shkurt</t>
  </si>
  <si>
    <t>Mars</t>
  </si>
  <si>
    <t>Prill</t>
  </si>
  <si>
    <t>Maj</t>
  </si>
  <si>
    <t>Ceremoni dhenje titull nderi</t>
  </si>
  <si>
    <t>Qershor</t>
  </si>
  <si>
    <t>Korrik</t>
  </si>
  <si>
    <t>Gusht</t>
  </si>
  <si>
    <t>Shtator</t>
  </si>
  <si>
    <t>Tetor</t>
  </si>
  <si>
    <t>Nentor</t>
  </si>
  <si>
    <t>Dhjetor</t>
  </si>
  <si>
    <t>Tema</t>
  </si>
  <si>
    <t>Lloji i konsultimit</t>
  </si>
  <si>
    <t xml:space="preserve">Numri I konsultimeve </t>
  </si>
  <si>
    <t xml:space="preserve">Shpenzimet </t>
  </si>
  <si>
    <t>Shenime</t>
  </si>
  <si>
    <t>Kancelari</t>
  </si>
  <si>
    <t>Leter</t>
  </si>
  <si>
    <t>Shtypshkrime</t>
  </si>
  <si>
    <t>Karburant</t>
  </si>
  <si>
    <t>Qera salle</t>
  </si>
  <si>
    <t>Shpenzime per foni</t>
  </si>
  <si>
    <t>Shpenzime media</t>
  </si>
  <si>
    <t>Njoftime ne media</t>
  </si>
  <si>
    <t>Dieta</t>
  </si>
  <si>
    <t>Akomodim</t>
  </si>
  <si>
    <t>Boje printer/ fotokopje</t>
  </si>
  <si>
    <t>Sherbime nga te trete per IT</t>
  </si>
  <si>
    <t>Totali i shpenzimeve</t>
  </si>
  <si>
    <t>Buxheti vjetor dhe PBA</t>
  </si>
  <si>
    <t>Flete palosje</t>
  </si>
  <si>
    <t>Degjese publike Bashkia qender</t>
  </si>
  <si>
    <t>Degjese publike NjA</t>
  </si>
  <si>
    <t>Degjese publike me OJF/etj</t>
  </si>
  <si>
    <t>Emision televiziv</t>
  </si>
  <si>
    <t>etj</t>
  </si>
  <si>
    <t xml:space="preserve">Paketa fiskale </t>
  </si>
  <si>
    <t>Ndryshim buxheti</t>
  </si>
  <si>
    <t>Takse e perkohshme</t>
  </si>
  <si>
    <t xml:space="preserve">Miratimi i normave e standarteve te secilit prej  sherbimeve publike bashkiake. 
</t>
  </si>
  <si>
    <t>Konsultim per blerje/ qera/ tjetersim prone (shpronesim)</t>
  </si>
  <si>
    <t>Konsultim per iniciativa qytetare</t>
  </si>
  <si>
    <t>Miratimi i planit te sherbimit publik per secilin prej  sherbimeve publike bashkiake</t>
  </si>
  <si>
    <t>Konsultim per planin strategjik te bashkise (miratim apo rishikim)</t>
  </si>
  <si>
    <t>Konsultim per planin e pergjithshem vendor apo ndryshimet e tij (ligji nr. 107/2014)</t>
  </si>
  <si>
    <t>Degjese publike me OJF/ndertues etj</t>
  </si>
  <si>
    <t xml:space="preserve">TOTALI I SHPENZIMEVE </t>
  </si>
  <si>
    <t xml:space="preserve">Emertimi i shpenzimeve </t>
  </si>
  <si>
    <t>Numri</t>
  </si>
  <si>
    <t xml:space="preserve">Paga dhe sigurime mujore </t>
  </si>
  <si>
    <t>Vlefta vjetore</t>
  </si>
  <si>
    <t>Honorare per Keshillin (1/10 e pages se kryetarit)</t>
  </si>
  <si>
    <t>Sekretari i Keshillit, page, sigurime shoqerore</t>
  </si>
  <si>
    <t>Specialist Jurist, page, sigurime shoqerore</t>
  </si>
  <si>
    <t>Specialist Ekonomist, page, sigurime shoqerore</t>
  </si>
  <si>
    <t>Specialist Marredhenjeve me Publikun,  page, sigurime shoqerore</t>
  </si>
  <si>
    <t>Shpenzimet sipas Plani I punes I detajuar ne shpenzime ( detajuar ne sheet tjeter )</t>
  </si>
  <si>
    <t>Vlera vjen nga sheet Plani I punes det. Shpenz</t>
  </si>
  <si>
    <t>Shpenzime per konsultime (detajuar te plani vjetor i konsultimeve)</t>
  </si>
  <si>
    <t xml:space="preserve">buxheti, paketa fiskale, shitja dhenje me qera e pronave, miratimi I komisioneve te keshillit, rregullores se keshillit, plani strategjik I zhvillimit te bashkise, </t>
  </si>
  <si>
    <t>Shpenzime per dhurata ceremoniale</t>
  </si>
  <si>
    <t>Fond të barabartë për aktivitetin perfaqesues të secilit Këshilltar (fond perfaqesimi)</t>
  </si>
  <si>
    <t>Komunikimi dhe mjetet e telefonise levizese</t>
  </si>
  <si>
    <t>Anëtarësim në organizata profesionale (tarifa)</t>
  </si>
  <si>
    <t>Botime periodike (raporti vjetor i veprimtarise se keshillit, gazeta juridike e keshillit, fletepalosje)</t>
  </si>
  <si>
    <t>Botime te tjera: permbledhje 4 vjecare e vendimeve te Keshillit</t>
  </si>
  <si>
    <t>Blerje librash, botimesh te interesit te Keshillit</t>
  </si>
  <si>
    <t>Blerje karta urimi per festat zyrtare</t>
  </si>
  <si>
    <t>Dergim me poste i dokumeneteve, shkresave te keshillit dhe keshilltareve</t>
  </si>
  <si>
    <t>Abonim ne revista e gazeta</t>
  </si>
  <si>
    <t>Abonim ne fletore zyrtare</t>
  </si>
  <si>
    <t>Shpenzime te paparashikuara (kontigjence)</t>
  </si>
  <si>
    <t>shpenzime te tjera</t>
  </si>
  <si>
    <t>Kancelari per zyre</t>
  </si>
  <si>
    <t>Mirembajtje pajisje kompjuterike</t>
  </si>
  <si>
    <t>Nr.</t>
  </si>
  <si>
    <t>Investime</t>
  </si>
  <si>
    <r>
      <t xml:space="preserve">Pajisje zyre </t>
    </r>
    <r>
      <rPr>
        <sz val="10"/>
        <color rgb="FF3366FF"/>
        <rFont val="Times New Roman"/>
        <family val="1"/>
      </rPr>
      <t>(rafte)</t>
    </r>
  </si>
  <si>
    <r>
      <t xml:space="preserve">Zyre </t>
    </r>
    <r>
      <rPr>
        <sz val="10"/>
        <color rgb="FF0000FF"/>
        <rFont val="Times New Roman"/>
        <family val="1"/>
      </rPr>
      <t xml:space="preserve">per kryetaret e komisioneve te keshillit </t>
    </r>
  </si>
  <si>
    <t>Zyre per punonjesit e sekretariatit</t>
  </si>
  <si>
    <t xml:space="preserve">Muzeumi i keshillit </t>
  </si>
  <si>
    <t>TOTALI I SHPENZIMEVE</t>
  </si>
  <si>
    <t>Emertimi i kategorive te shpenzimeve</t>
  </si>
  <si>
    <t>%</t>
  </si>
  <si>
    <t>Paga, shperblime, sigurime, Kompensimet e shpenzimeve</t>
  </si>
  <si>
    <t>Infrastrukturë, Logjistikë, Materiale, ITC</t>
  </si>
  <si>
    <t>Ngritje kapacitetesh (Trajnime e seminare, workshope, shkëmbimet e eksperiencave, pjesemarrje ne konferenca, abonime)</t>
  </si>
  <si>
    <t xml:space="preserve">Pjesemarrja, Komunikimin, Informimi i publikut (Seancat e konsultimit me bashkësinë, Aktivitete në komunitet, transparenca e informimi, botimet) </t>
  </si>
  <si>
    <t>Aktivitete te përfaqësimit institucional të Këshillit, Dhuratat</t>
  </si>
  <si>
    <t>Shpenzime per ekspertize me kohe te pjesshme</t>
  </si>
  <si>
    <t xml:space="preserve">ne leke </t>
  </si>
  <si>
    <t xml:space="preserve">Zerat e shpenzimeve </t>
  </si>
  <si>
    <t xml:space="preserve">Shuma </t>
  </si>
  <si>
    <t xml:space="preserve">Paga </t>
  </si>
  <si>
    <t>Sigurime shoqerore</t>
  </si>
  <si>
    <t>Shpenzime operative</t>
  </si>
  <si>
    <t xml:space="preserve">            Honorare  Keshilli Bashkiak</t>
  </si>
  <si>
    <t xml:space="preserve">           Shpenzime te tjera </t>
  </si>
  <si>
    <t>Fond kontigjence</t>
  </si>
  <si>
    <t>Plani i punes</t>
  </si>
  <si>
    <t>Pershkrimi I aktivitetit</t>
  </si>
  <si>
    <t>Periudha</t>
  </si>
  <si>
    <t>Shpenzime</t>
  </si>
  <si>
    <t>Konsulence nga eksperte</t>
  </si>
  <si>
    <t>Boje printer/fotokopje</t>
  </si>
  <si>
    <t>Shpenzime pritje percjellje</t>
  </si>
  <si>
    <t>Uje, Pije joalkolike</t>
  </si>
  <si>
    <r>
      <rPr>
        <b/>
        <sz val="10"/>
        <rFont val="Times New Roman"/>
        <family val="1"/>
      </rPr>
      <t>Takime me komunitetin, konsultimet kerkuar nga ligji:</t>
    </r>
    <r>
      <rPr>
        <sz val="10"/>
        <rFont val="Times New Roman"/>
        <family val="1"/>
      </rPr>
      <t xml:space="preserve">
buxhet, 
ndryshim buxheti,  
pakete fiskale- per cdo NjA dhe me biznesin, 
shitje, blerje e dhenje me qera, 
norma e standarte te sherbimeve pubike dhe fuksioneve te tjera ligjore.
(Buxheti- cdo NjA+ komuniteti biznesit+OJF;
P fiskale- cdo NjA+ komuniteti biznesit+OJF;
ndryshim buxheti - 1 konsultim ne qytet dhe 1 konsultim ne zonen gjeografike qe efektohet nga ndryshimi;</t>
    </r>
    <r>
      <rPr>
        <sz val="10"/>
        <color rgb="FF0000FF"/>
        <rFont val="Times New Roman"/>
        <family val="1"/>
      </rPr>
      <t xml:space="preserve">
</t>
    </r>
    <r>
      <rPr>
        <i/>
        <sz val="10"/>
        <color rgb="FFFF0000"/>
        <rFont val="Times New Roman"/>
        <family val="1"/>
      </rPr>
      <t xml:space="preserve">Ne varesi te rregulloret dhe standartet e sherbimeve publike ne proces hartimi dhe qe planifikohen te miratohen ne 2020
</t>
    </r>
    <r>
      <rPr>
        <sz val="10"/>
        <color rgb="FF0000FF"/>
        <rFont val="Times New Roman"/>
        <family val="1"/>
      </rPr>
      <t xml:space="preserve">
</t>
    </r>
    <r>
      <rPr>
        <i/>
        <sz val="10"/>
        <color rgb="FFFF0000"/>
        <rFont val="Times New Roman"/>
        <family val="1"/>
      </rPr>
      <t xml:space="preserve">Ne varesi te projekte e planifikuar ne 2020 dhe qe kerkojne shpronesim </t>
    </r>
  </si>
  <si>
    <r>
      <rPr>
        <b/>
        <sz val="10"/>
        <rFont val="Times New Roman"/>
        <family val="1"/>
      </rPr>
      <t xml:space="preserve">Takime me komunitetin, konsultimet jo te kerkuar nga ligji: </t>
    </r>
    <r>
      <rPr>
        <sz val="10"/>
        <rFont val="Times New Roman"/>
        <family val="1"/>
      </rPr>
      <t xml:space="preserve">
plani strategjik, 
plane sektorial (plani i mbetjeve 2 konsultime general+ nga 1 per NjA ku zgjerohet sherbimi_
Plani social 
Plani urban
Plani per rruget, etj (sipas parashikimeve per vitin)</t>
    </r>
    <r>
      <rPr>
        <sz val="10"/>
        <color rgb="FF0000FF"/>
        <rFont val="Times New Roman"/>
        <family val="1"/>
      </rPr>
      <t xml:space="preserve">
</t>
    </r>
    <r>
      <rPr>
        <i/>
        <sz val="10"/>
        <color rgb="FFFF0000"/>
        <rFont val="Times New Roman"/>
        <family val="1"/>
      </rPr>
      <t xml:space="preserve">Ne varesi te  planet ne proces hartimi dhe qe planifikohen te miratohen ne 2020
</t>
    </r>
    <r>
      <rPr>
        <sz val="10"/>
        <color rgb="FF0000FF"/>
        <rFont val="Times New Roman"/>
        <family val="1"/>
      </rPr>
      <t>Iniciativa qytetare (ligji 139/2015, neni 20)</t>
    </r>
  </si>
  <si>
    <t>Takimi vjetor i keshillit me qytetaret per prezantimin e raportit te veprimtarise vjetore (llogaridhenja)</t>
  </si>
  <si>
    <t>Ndjekja e  mbledhjeve konstituse te Kryesive te Fshatrave dhe Keshillave Komunitare ne Lagje ( ne te gjitha gjitha NjA-te, transporti ne varesi te km per cdo   NjA)</t>
  </si>
  <si>
    <t>Pjesemarrje ne festa e ngajrje vendore</t>
  </si>
  <si>
    <t xml:space="preserve">Pritje e delegacionit nga keshilla homologe </t>
  </si>
  <si>
    <t>Hartimi i buxheti vjetori te KB</t>
  </si>
  <si>
    <t>Hartim i Planit vjetor te vendimarrjes së Këshillit (ligji 146/2014, neni 16/b)</t>
  </si>
  <si>
    <r>
      <t>Hartim i  Planit vjetor te komunikimit dhe konsultimit me publikun</t>
    </r>
    <r>
      <rPr>
        <sz val="10"/>
        <color rgb="FF3366FF"/>
        <rFont val="Times New Roman"/>
        <family val="1"/>
      </rPr>
      <t xml:space="preserve"> </t>
    </r>
  </si>
  <si>
    <t xml:space="preserve"> </t>
  </si>
  <si>
    <t>Hartim i Planin dy vjecar per trajnimin e Këshilltarët</t>
  </si>
  <si>
    <t xml:space="preserve">Hartim i Dokumentit te politikes per shpenzimet e Keshillit dhe perdorimin e mjediseve dhe sherbimeve publike nga Keshilltaret </t>
  </si>
  <si>
    <t>Ndertimi i rregjistrit te Ankesave, kërkesave dhe vërejtjeve (ligji nr. 139/2015, neni 19, ligji nr. 146/2014, neni 21)</t>
  </si>
  <si>
    <t>Ndertimi i rregjistrit te kërkesave për informim per dokumentacionin e keshillit (ligji 119/2014)</t>
  </si>
  <si>
    <t>Ndertimi i rregjistrit elektronik të p/akteve (ligji 146/2014, neni 16/a)</t>
  </si>
  <si>
    <t>Anketimi vjetor per vleresimin nga komuniteti te punes dhe rezultateve te Keshillit</t>
  </si>
  <si>
    <t>Vizitë studimore jashtë vendi</t>
  </si>
  <si>
    <t>Emision në median vendore (dy në vit)</t>
  </si>
  <si>
    <r>
      <t>Mbledhje Keshilli</t>
    </r>
    <r>
      <rPr>
        <sz val="10"/>
        <color rgb="FF0000FF"/>
        <rFont val="Times New Roman"/>
        <family val="1"/>
      </rPr>
      <t xml:space="preserve"> 13
(12, çdo muaj 1 në 1 rast ku  mbahen 2 mbledhje në muaj)</t>
    </r>
  </si>
  <si>
    <r>
      <t xml:space="preserve">Mbledhje Komisionit të Përhershëm </t>
    </r>
    <r>
      <rPr>
        <sz val="10"/>
        <color rgb="FF0000FF"/>
        <rFont val="Times New Roman"/>
        <family val="1"/>
      </rPr>
      <t>(mesatarisht 1 mbledhje komisionesh në muaj)</t>
    </r>
  </si>
  <si>
    <t>Vizitë studimore në Shqipëri  (Një në vit)</t>
  </si>
  <si>
    <r>
      <t>Ekspertize</t>
    </r>
    <r>
      <rPr>
        <sz val="10"/>
        <color rgb="FF3366FF"/>
        <rFont val="Times New Roman"/>
        <family val="1"/>
      </rPr>
      <t xml:space="preserve"> </t>
    </r>
  </si>
  <si>
    <t xml:space="preserve">Kompjuter zyre </t>
  </si>
  <si>
    <t>Buxheti i Bashkisë Dropull të detajuar sipas zërave të shpenzimeve sipas natyrës</t>
  </si>
  <si>
    <t xml:space="preserve">Trajnime te Sekretariatit  </t>
  </si>
  <si>
    <t>Trajnime te Këshilltarëve me BTF pas konstituimit te mandatit 23-27</t>
  </si>
  <si>
    <t xml:space="preserve">Fushate informuese me publikun  me bashkefinancim </t>
  </si>
  <si>
    <t>Vlera vjen nga sheet Plani I konsultimit me shpenzime</t>
  </si>
  <si>
    <t>Fotokopje</t>
  </si>
  <si>
    <t>Plani vjetor i konsultimeve 2023</t>
  </si>
  <si>
    <t>Këshilli Bashkiak Dropull
BUXHETI VJETOR -draft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</si>
</sst>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9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  <font>
      <b/>
      <sz val="9"/>
      <color rgb="FF0000FF"/>
      <name val="Times New Roman"/>
      <family val="1"/>
    </font>
    <font>
      <sz val="9"/>
      <color rgb="FF0000FF"/>
      <name val="Times New Roman"/>
      <family val="1"/>
    </font>
    <font>
      <b/>
      <sz val="11"/>
      <color theme="1"/>
      <name val="Times New Roman"/>
      <family val="1"/>
    </font>
    <font>
      <sz val="10"/>
      <color rgb="FF3366FF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b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19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/>
    </xf>
    <xf numFmtId="3" fontId="6" fillId="4" borderId="2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24" xfId="0" applyFont="1" applyFill="1" applyBorder="1" applyAlignment="1">
      <alignment vertical="center" wrapText="1"/>
    </xf>
    <xf numFmtId="3" fontId="8" fillId="4" borderId="24" xfId="0" applyNumberFormat="1" applyFont="1" applyFill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29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9" fillId="0" borderId="3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164" fontId="8" fillId="7" borderId="36" xfId="1" applyNumberFormat="1" applyFont="1" applyFill="1" applyBorder="1" applyAlignment="1">
      <alignment vertical="center"/>
    </xf>
    <xf numFmtId="3" fontId="8" fillId="7" borderId="36" xfId="1" applyNumberFormat="1" applyFont="1" applyFill="1" applyBorder="1" applyAlignment="1">
      <alignment vertical="center"/>
    </xf>
    <xf numFmtId="164" fontId="8" fillId="7" borderId="2" xfId="1" applyNumberFormat="1" applyFont="1" applyFill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4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left" vertical="center" wrapText="1"/>
    </xf>
    <xf numFmtId="164" fontId="6" fillId="2" borderId="36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64" fontId="4" fillId="0" borderId="9" xfId="1" applyNumberFormat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vertical="center"/>
    </xf>
    <xf numFmtId="164" fontId="9" fillId="0" borderId="9" xfId="1" applyNumberFormat="1" applyFont="1" applyFill="1" applyBorder="1" applyAlignment="1">
      <alignment horizontal="left" vertical="center" wrapText="1"/>
    </xf>
    <xf numFmtId="164" fontId="4" fillId="0" borderId="9" xfId="1" applyNumberFormat="1" applyFont="1" applyBorder="1" applyAlignment="1">
      <alignment vertical="center" wrapText="1"/>
    </xf>
    <xf numFmtId="0" fontId="11" fillId="0" borderId="40" xfId="0" applyFont="1" applyBorder="1" applyAlignment="1">
      <alignment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/>
    </xf>
    <xf numFmtId="164" fontId="6" fillId="3" borderId="9" xfId="1" applyNumberFormat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vertical="center"/>
    </xf>
    <xf numFmtId="0" fontId="6" fillId="3" borderId="40" xfId="0" applyFont="1" applyFill="1" applyBorder="1" applyAlignment="1">
      <alignment vertic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164" fontId="4" fillId="0" borderId="14" xfId="1" applyNumberFormat="1" applyFont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6" fillId="7" borderId="36" xfId="1" applyNumberFormat="1" applyFont="1" applyFill="1" applyBorder="1" applyAlignment="1">
      <alignment vertical="center" wrapText="1"/>
    </xf>
    <xf numFmtId="164" fontId="6" fillId="7" borderId="36" xfId="1" applyNumberFormat="1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65" fontId="10" fillId="0" borderId="9" xfId="0" applyNumberFormat="1" applyFont="1" applyBorder="1" applyAlignment="1">
      <alignment horizontal="left" vertical="center"/>
    </xf>
    <xf numFmtId="165" fontId="4" fillId="0" borderId="9" xfId="0" applyNumberFormat="1" applyFont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164" fontId="4" fillId="3" borderId="16" xfId="1" applyNumberFormat="1" applyFont="1" applyFill="1" applyBorder="1" applyAlignment="1">
      <alignment vertical="center" wrapText="1"/>
    </xf>
    <xf numFmtId="164" fontId="4" fillId="3" borderId="16" xfId="1" applyNumberFormat="1" applyFont="1" applyFill="1" applyBorder="1" applyAlignment="1">
      <alignment vertical="center"/>
    </xf>
    <xf numFmtId="165" fontId="4" fillId="3" borderId="25" xfId="0" applyNumberFormat="1" applyFont="1" applyFill="1" applyBorder="1" applyAlignment="1">
      <alignment horizontal="left" vertical="center"/>
    </xf>
    <xf numFmtId="166" fontId="3" fillId="8" borderId="0" xfId="1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6" fillId="0" borderId="0" xfId="1" applyNumberFormat="1" applyFont="1" applyAlignment="1">
      <alignment horizontal="right" vertical="center" wrapText="1"/>
    </xf>
    <xf numFmtId="0" fontId="6" fillId="7" borderId="37" xfId="0" applyFont="1" applyFill="1" applyBorder="1" applyAlignment="1">
      <alignment horizontal="center" vertical="center" wrapText="1"/>
    </xf>
    <xf numFmtId="164" fontId="6" fillId="7" borderId="2" xfId="1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164" fontId="4" fillId="0" borderId="42" xfId="1" applyNumberFormat="1" applyFont="1" applyBorder="1" applyAlignment="1">
      <alignment vertical="center" wrapText="1"/>
    </xf>
    <xf numFmtId="0" fontId="4" fillId="0" borderId="39" xfId="0" applyFont="1" applyBorder="1" applyAlignment="1">
      <alignment horizontal="left" vertical="center" wrapText="1"/>
    </xf>
    <xf numFmtId="164" fontId="4" fillId="0" borderId="40" xfId="1" applyNumberFormat="1" applyFont="1" applyBorder="1" applyAlignment="1">
      <alignment vertical="center" wrapText="1"/>
    </xf>
    <xf numFmtId="0" fontId="16" fillId="0" borderId="39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vertical="center" wrapText="1"/>
    </xf>
    <xf numFmtId="164" fontId="6" fillId="7" borderId="2" xfId="1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7" fillId="7" borderId="12" xfId="0" applyFont="1" applyFill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7" borderId="9" xfId="0" applyFont="1" applyFill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7" borderId="10" xfId="0" applyFont="1" applyFill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7" borderId="14" xfId="0" applyFont="1" applyFill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7" borderId="13" xfId="0" applyFont="1" applyFill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17" fillId="8" borderId="9" xfId="0" applyFont="1" applyFill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17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15" fillId="5" borderId="14" xfId="0" applyFont="1" applyFill="1" applyBorder="1" applyAlignment="1">
      <alignment vertical="center" wrapText="1"/>
    </xf>
    <xf numFmtId="164" fontId="8" fillId="0" borderId="0" xfId="1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3" fontId="17" fillId="8" borderId="9" xfId="0" applyNumberFormat="1" applyFont="1" applyFill="1" applyBorder="1" applyAlignment="1">
      <alignment vertical="center"/>
    </xf>
    <xf numFmtId="164" fontId="8" fillId="8" borderId="36" xfId="1" applyNumberFormat="1" applyFont="1" applyFill="1" applyBorder="1" applyAlignment="1">
      <alignment vertical="center"/>
    </xf>
    <xf numFmtId="3" fontId="8" fillId="8" borderId="36" xfId="1" applyNumberFormat="1" applyFont="1" applyFill="1" applyBorder="1" applyAlignment="1">
      <alignment vertical="center"/>
    </xf>
    <xf numFmtId="164" fontId="6" fillId="8" borderId="36" xfId="1" applyNumberFormat="1" applyFont="1" applyFill="1" applyBorder="1" applyAlignment="1">
      <alignment vertical="center"/>
    </xf>
    <xf numFmtId="164" fontId="6" fillId="8" borderId="4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5" borderId="30" xfId="0" applyFont="1" applyFill="1" applyBorder="1" applyAlignment="1">
      <alignment vertical="center" wrapText="1"/>
    </xf>
    <xf numFmtId="0" fontId="9" fillId="5" borderId="31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vertical="center" wrapText="1"/>
    </xf>
    <xf numFmtId="0" fontId="13" fillId="5" borderId="30" xfId="0" applyFont="1" applyFill="1" applyBorder="1" applyAlignment="1">
      <alignment vertical="center" wrapText="1"/>
    </xf>
    <xf numFmtId="0" fontId="13" fillId="5" borderId="31" xfId="0" applyFont="1" applyFill="1" applyBorder="1" applyAlignment="1">
      <alignment vertical="center" wrapText="1"/>
    </xf>
    <xf numFmtId="0" fontId="13" fillId="5" borderId="33" xfId="0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horizontal="center" vertical="center"/>
    </xf>
    <xf numFmtId="164" fontId="8" fillId="7" borderId="35" xfId="1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3"/>
  <sheetViews>
    <sheetView tabSelected="1" workbookViewId="0">
      <selection activeCell="B46" sqref="B46:B51"/>
    </sheetView>
  </sheetViews>
  <sheetFormatPr defaultColWidth="8.7109375" defaultRowHeight="15" x14ac:dyDescent="0.25"/>
  <cols>
    <col min="1" max="1" width="6.140625" style="33" customWidth="1"/>
    <col min="2" max="2" width="16.42578125" style="33" customWidth="1"/>
    <col min="3" max="3" width="24.42578125" style="33" customWidth="1"/>
    <col min="4" max="4" width="10" style="33" customWidth="1"/>
    <col min="5" max="5" width="12.7109375" style="33" customWidth="1"/>
    <col min="6" max="6" width="10.7109375" style="33" customWidth="1"/>
    <col min="7" max="7" width="12.140625" style="33" customWidth="1"/>
    <col min="8" max="8" width="13.140625" style="33" customWidth="1"/>
    <col min="9" max="9" width="9.85546875" style="33" bestFit="1" customWidth="1"/>
    <col min="10" max="10" width="10.28515625" style="33" customWidth="1"/>
    <col min="11" max="11" width="11" style="33" customWidth="1"/>
    <col min="12" max="12" width="11.7109375" style="33" customWidth="1"/>
    <col min="13" max="13" width="9.5703125" style="33" customWidth="1"/>
    <col min="14" max="14" width="10.85546875" style="33" customWidth="1"/>
    <col min="15" max="15" width="12.140625" style="33" customWidth="1"/>
    <col min="16" max="16" width="11.7109375" style="33" customWidth="1"/>
    <col min="17" max="17" width="11.7109375" style="36" customWidth="1"/>
    <col min="18" max="18" width="33.7109375" style="33" customWidth="1"/>
    <col min="19" max="16384" width="8.7109375" style="33"/>
  </cols>
  <sheetData>
    <row r="1" spans="1:18" s="2" customFormat="1" ht="15" customHeight="1" thickBot="1" x14ac:dyDescent="0.3">
      <c r="A1" s="1"/>
      <c r="B1" s="153" t="s">
        <v>139</v>
      </c>
      <c r="C1" s="153"/>
      <c r="Q1" s="3"/>
    </row>
    <row r="2" spans="1:18" s="8" customFormat="1" ht="12.75" x14ac:dyDescent="0.25">
      <c r="A2" s="4"/>
      <c r="B2" s="154" t="s">
        <v>14</v>
      </c>
      <c r="C2" s="156" t="s">
        <v>15</v>
      </c>
      <c r="D2" s="158" t="s">
        <v>16</v>
      </c>
      <c r="E2" s="5" t="s">
        <v>17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160" t="s">
        <v>18</v>
      </c>
    </row>
    <row r="3" spans="1:18" s="8" customFormat="1" ht="39" thickBot="1" x14ac:dyDescent="0.3">
      <c r="A3" s="4"/>
      <c r="B3" s="155"/>
      <c r="C3" s="157"/>
      <c r="D3" s="159"/>
      <c r="E3" s="9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1" t="s">
        <v>27</v>
      </c>
      <c r="N3" s="11" t="s">
        <v>28</v>
      </c>
      <c r="O3" s="11" t="s">
        <v>29</v>
      </c>
      <c r="P3" s="11" t="s">
        <v>30</v>
      </c>
      <c r="Q3" s="12" t="s">
        <v>31</v>
      </c>
      <c r="R3" s="161"/>
    </row>
    <row r="4" spans="1:18" s="2" customFormat="1" ht="12.75" x14ac:dyDescent="0.25">
      <c r="A4" s="1"/>
      <c r="B4" s="162" t="s">
        <v>32</v>
      </c>
      <c r="C4" s="13" t="s">
        <v>33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>
        <f t="shared" ref="Q4:Q57" si="0">SUM(E4:P4)</f>
        <v>0</v>
      </c>
      <c r="R4" s="14"/>
    </row>
    <row r="5" spans="1:18" s="2" customFormat="1" ht="12.75" x14ac:dyDescent="0.25">
      <c r="A5" s="1"/>
      <c r="B5" s="162"/>
      <c r="C5" s="13" t="s">
        <v>34</v>
      </c>
      <c r="D5" s="17">
        <v>1</v>
      </c>
      <c r="E5" s="15"/>
      <c r="F5" s="15">
        <v>1000</v>
      </c>
      <c r="G5" s="15"/>
      <c r="H5" s="15"/>
      <c r="I5" s="15"/>
      <c r="J5" s="15"/>
      <c r="K5" s="15"/>
      <c r="L5" s="15"/>
      <c r="M5" s="15"/>
      <c r="N5" s="15"/>
      <c r="O5" s="15">
        <v>5000</v>
      </c>
      <c r="P5" s="15"/>
      <c r="Q5" s="16">
        <f t="shared" si="0"/>
        <v>6000</v>
      </c>
      <c r="R5" s="14"/>
    </row>
    <row r="6" spans="1:18" s="2" customFormat="1" ht="12.75" x14ac:dyDescent="0.25">
      <c r="A6" s="1"/>
      <c r="B6" s="162"/>
      <c r="C6" s="13" t="s">
        <v>35</v>
      </c>
      <c r="D6" s="17">
        <v>2</v>
      </c>
      <c r="E6" s="15">
        <v>1000</v>
      </c>
      <c r="F6" s="15">
        <v>2000</v>
      </c>
      <c r="G6" s="15"/>
      <c r="H6" s="15">
        <v>7000</v>
      </c>
      <c r="I6" s="15"/>
      <c r="J6" s="15"/>
      <c r="K6" s="15"/>
      <c r="L6" s="15"/>
      <c r="M6" s="15"/>
      <c r="N6" s="15"/>
      <c r="O6" s="15">
        <v>1000</v>
      </c>
      <c r="P6" s="15"/>
      <c r="Q6" s="16">
        <f t="shared" si="0"/>
        <v>11000</v>
      </c>
      <c r="R6" s="14"/>
    </row>
    <row r="7" spans="1:18" s="2" customFormat="1" ht="12.75" x14ac:dyDescent="0.25">
      <c r="A7" s="1"/>
      <c r="B7" s="162"/>
      <c r="C7" s="13" t="s">
        <v>36</v>
      </c>
      <c r="D7" s="17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>
        <f t="shared" si="0"/>
        <v>0</v>
      </c>
      <c r="R7" s="14"/>
    </row>
    <row r="8" spans="1:18" s="2" customFormat="1" ht="12.75" x14ac:dyDescent="0.25">
      <c r="A8" s="1"/>
      <c r="B8" s="162"/>
      <c r="C8" s="13" t="s">
        <v>37</v>
      </c>
      <c r="D8" s="14">
        <v>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4"/>
    </row>
    <row r="9" spans="1:18" s="2" customFormat="1" ht="13.5" thickBot="1" x14ac:dyDescent="0.3">
      <c r="A9" s="1"/>
      <c r="B9" s="162"/>
      <c r="C9" s="13" t="s">
        <v>38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>
        <f t="shared" si="0"/>
        <v>0</v>
      </c>
      <c r="R9" s="14"/>
    </row>
    <row r="10" spans="1:18" s="2" customFormat="1" ht="12.75" x14ac:dyDescent="0.25">
      <c r="A10" s="1"/>
      <c r="B10" s="174" t="s">
        <v>39</v>
      </c>
      <c r="C10" s="18" t="s">
        <v>33</v>
      </c>
      <c r="D10" s="19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>
        <f t="shared" si="0"/>
        <v>0</v>
      </c>
      <c r="R10" s="19"/>
    </row>
    <row r="11" spans="1:18" s="2" customFormat="1" ht="12.75" x14ac:dyDescent="0.25">
      <c r="A11" s="1"/>
      <c r="B11" s="162"/>
      <c r="C11" s="13" t="s">
        <v>34</v>
      </c>
      <c r="D11" s="14">
        <v>1</v>
      </c>
      <c r="E11" s="15">
        <v>1000</v>
      </c>
      <c r="F11" s="15">
        <v>1000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>
        <f t="shared" si="0"/>
        <v>2000</v>
      </c>
      <c r="R11" s="14"/>
    </row>
    <row r="12" spans="1:18" s="2" customFormat="1" ht="12.75" x14ac:dyDescent="0.25">
      <c r="A12" s="1"/>
      <c r="B12" s="162"/>
      <c r="C12" s="13" t="s">
        <v>35</v>
      </c>
      <c r="D12" s="14">
        <v>2</v>
      </c>
      <c r="E12" s="15">
        <v>1000</v>
      </c>
      <c r="F12" s="15">
        <v>2000</v>
      </c>
      <c r="G12" s="15"/>
      <c r="H12" s="15">
        <v>7000</v>
      </c>
      <c r="I12" s="15"/>
      <c r="J12" s="15"/>
      <c r="K12" s="15"/>
      <c r="L12" s="15"/>
      <c r="M12" s="15"/>
      <c r="N12" s="15"/>
      <c r="O12" s="15"/>
      <c r="P12" s="15"/>
      <c r="Q12" s="16">
        <f t="shared" si="0"/>
        <v>10000</v>
      </c>
      <c r="R12" s="14"/>
    </row>
    <row r="13" spans="1:18" s="2" customFormat="1" ht="12.75" x14ac:dyDescent="0.25">
      <c r="A13" s="1"/>
      <c r="B13" s="162"/>
      <c r="C13" s="13" t="s">
        <v>36</v>
      </c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>
        <f t="shared" si="0"/>
        <v>0</v>
      </c>
      <c r="R13" s="14"/>
    </row>
    <row r="14" spans="1:18" s="2" customFormat="1" ht="12.75" x14ac:dyDescent="0.25">
      <c r="A14" s="1"/>
      <c r="B14" s="162"/>
      <c r="C14" s="13" t="s">
        <v>37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>
        <f t="shared" si="0"/>
        <v>0</v>
      </c>
      <c r="R14" s="14"/>
    </row>
    <row r="15" spans="1:18" s="2" customFormat="1" ht="12.75" x14ac:dyDescent="0.25">
      <c r="A15" s="1"/>
      <c r="B15" s="162"/>
      <c r="C15" s="13" t="s">
        <v>38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>
        <f t="shared" si="0"/>
        <v>0</v>
      </c>
      <c r="R15" s="14"/>
    </row>
    <row r="16" spans="1:18" s="2" customFormat="1" ht="12.75" x14ac:dyDescent="0.25">
      <c r="A16" s="1"/>
      <c r="B16" s="162"/>
      <c r="C16" s="13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>
        <f t="shared" si="0"/>
        <v>0</v>
      </c>
      <c r="R16" s="14"/>
    </row>
    <row r="17" spans="1:18" s="2" customFormat="1" ht="12.75" x14ac:dyDescent="0.25">
      <c r="A17" s="1"/>
      <c r="B17" s="162" t="s">
        <v>40</v>
      </c>
      <c r="C17" s="13" t="s">
        <v>33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>
        <f t="shared" si="0"/>
        <v>0</v>
      </c>
      <c r="R17" s="14"/>
    </row>
    <row r="18" spans="1:18" s="2" customFormat="1" ht="12.75" x14ac:dyDescent="0.25">
      <c r="A18" s="1"/>
      <c r="B18" s="162"/>
      <c r="C18" s="13" t="s">
        <v>34</v>
      </c>
      <c r="D18" s="20">
        <v>1</v>
      </c>
      <c r="E18" s="15"/>
      <c r="F18" s="15">
        <v>5000</v>
      </c>
      <c r="G18" s="15"/>
      <c r="H18" s="15"/>
      <c r="I18" s="15"/>
      <c r="J18" s="15"/>
      <c r="K18" s="15"/>
      <c r="L18" s="15"/>
      <c r="M18" s="15"/>
      <c r="N18" s="15"/>
      <c r="O18" s="15">
        <v>600</v>
      </c>
      <c r="P18" s="15"/>
      <c r="Q18" s="16">
        <f t="shared" si="0"/>
        <v>5600</v>
      </c>
      <c r="R18" s="14"/>
    </row>
    <row r="19" spans="1:18" s="2" customFormat="1" ht="12.75" x14ac:dyDescent="0.25">
      <c r="A19" s="1"/>
      <c r="B19" s="162"/>
      <c r="C19" s="13" t="s">
        <v>35</v>
      </c>
      <c r="D19" s="20">
        <v>1</v>
      </c>
      <c r="E19" s="15"/>
      <c r="F19" s="15">
        <v>5000</v>
      </c>
      <c r="G19" s="15"/>
      <c r="H19" s="15">
        <v>7000</v>
      </c>
      <c r="I19" s="15"/>
      <c r="J19" s="15"/>
      <c r="K19" s="15"/>
      <c r="L19" s="15"/>
      <c r="M19" s="15"/>
      <c r="N19" s="15"/>
      <c r="O19" s="15">
        <v>500</v>
      </c>
      <c r="P19" s="15"/>
      <c r="Q19" s="16">
        <f t="shared" si="0"/>
        <v>12500</v>
      </c>
      <c r="R19" s="14"/>
    </row>
    <row r="20" spans="1:18" s="2" customFormat="1" ht="12.75" x14ac:dyDescent="0.25">
      <c r="A20" s="1"/>
      <c r="B20" s="162"/>
      <c r="C20" s="13" t="s">
        <v>36</v>
      </c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>
        <f t="shared" si="0"/>
        <v>0</v>
      </c>
      <c r="R20" s="14"/>
    </row>
    <row r="21" spans="1:18" s="2" customFormat="1" ht="12.75" x14ac:dyDescent="0.25">
      <c r="A21" s="1"/>
      <c r="B21" s="162"/>
      <c r="C21" s="13" t="s">
        <v>37</v>
      </c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>
        <f t="shared" si="0"/>
        <v>0</v>
      </c>
      <c r="R21" s="14"/>
    </row>
    <row r="22" spans="1:18" s="2" customFormat="1" ht="12.75" x14ac:dyDescent="0.25">
      <c r="A22" s="1"/>
      <c r="B22" s="162"/>
      <c r="C22" s="13" t="s">
        <v>38</v>
      </c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6">
        <f t="shared" si="0"/>
        <v>0</v>
      </c>
      <c r="R22" s="14"/>
    </row>
    <row r="23" spans="1:18" s="2" customFormat="1" ht="12.75" hidden="1" x14ac:dyDescent="0.25">
      <c r="A23" s="1"/>
      <c r="B23" s="175" t="s">
        <v>41</v>
      </c>
      <c r="C23" s="13" t="s">
        <v>33</v>
      </c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  <c r="R23" s="14"/>
    </row>
    <row r="24" spans="1:18" s="2" customFormat="1" ht="12.75" hidden="1" x14ac:dyDescent="0.25">
      <c r="A24" s="1"/>
      <c r="B24" s="176"/>
      <c r="C24" s="13" t="s">
        <v>34</v>
      </c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6"/>
      <c r="R24" s="14"/>
    </row>
    <row r="25" spans="1:18" s="2" customFormat="1" ht="12.75" hidden="1" x14ac:dyDescent="0.25">
      <c r="A25" s="1"/>
      <c r="B25" s="176"/>
      <c r="C25" s="13" t="s">
        <v>35</v>
      </c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  <c r="R25" s="14"/>
    </row>
    <row r="26" spans="1:18" s="2" customFormat="1" ht="12.75" hidden="1" x14ac:dyDescent="0.25">
      <c r="A26" s="1"/>
      <c r="B26" s="176"/>
      <c r="C26" s="13" t="s">
        <v>36</v>
      </c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6"/>
      <c r="R26" s="14"/>
    </row>
    <row r="27" spans="1:18" s="2" customFormat="1" ht="12.75" hidden="1" x14ac:dyDescent="0.25">
      <c r="A27" s="1"/>
      <c r="B27" s="176"/>
      <c r="C27" s="13" t="s">
        <v>37</v>
      </c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  <c r="R27" s="14"/>
    </row>
    <row r="28" spans="1:18" s="2" customFormat="1" ht="12.75" hidden="1" x14ac:dyDescent="0.25">
      <c r="A28" s="1"/>
      <c r="B28" s="177"/>
      <c r="C28" s="13" t="s">
        <v>38</v>
      </c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4"/>
    </row>
    <row r="29" spans="1:18" s="2" customFormat="1" ht="12" hidden="1" customHeight="1" x14ac:dyDescent="0.25">
      <c r="A29" s="1"/>
      <c r="B29" s="163" t="s">
        <v>42</v>
      </c>
      <c r="C29" s="13" t="s">
        <v>33</v>
      </c>
      <c r="D29" s="14"/>
      <c r="E29" s="15"/>
      <c r="F29" s="15"/>
      <c r="G29" s="15">
        <v>50000</v>
      </c>
      <c r="H29" s="15"/>
      <c r="I29" s="15"/>
      <c r="J29" s="15"/>
      <c r="K29" s="15"/>
      <c r="L29" s="15"/>
      <c r="M29" s="15"/>
      <c r="N29" s="15"/>
      <c r="O29" s="15"/>
      <c r="P29" s="15"/>
      <c r="Q29" s="16">
        <f t="shared" si="0"/>
        <v>50000</v>
      </c>
      <c r="R29" s="14"/>
    </row>
    <row r="30" spans="1:18" s="2" customFormat="1" ht="12.75" x14ac:dyDescent="0.25">
      <c r="A30" s="1"/>
      <c r="B30" s="164"/>
      <c r="C30" s="13" t="s">
        <v>34</v>
      </c>
      <c r="D30" s="14">
        <v>1</v>
      </c>
      <c r="E30" s="15"/>
      <c r="F30" s="15">
        <v>1000</v>
      </c>
      <c r="G30" s="15"/>
      <c r="H30" s="15"/>
      <c r="I30" s="15"/>
      <c r="J30" s="15"/>
      <c r="K30" s="15"/>
      <c r="L30" s="15"/>
      <c r="M30" s="15"/>
      <c r="N30" s="15"/>
      <c r="O30" s="15">
        <v>500</v>
      </c>
      <c r="P30" s="15"/>
      <c r="Q30" s="16">
        <f t="shared" si="0"/>
        <v>1500</v>
      </c>
      <c r="R30" s="14"/>
    </row>
    <row r="31" spans="1:18" s="2" customFormat="1" ht="12.75" x14ac:dyDescent="0.25">
      <c r="A31" s="1"/>
      <c r="B31" s="164"/>
      <c r="C31" s="13" t="s">
        <v>35</v>
      </c>
      <c r="D31" s="14">
        <v>2</v>
      </c>
      <c r="E31" s="15"/>
      <c r="F31" s="15">
        <v>2000</v>
      </c>
      <c r="G31" s="15"/>
      <c r="H31" s="15">
        <v>7000</v>
      </c>
      <c r="I31" s="15"/>
      <c r="J31" s="15"/>
      <c r="K31" s="15"/>
      <c r="L31" s="15"/>
      <c r="M31" s="15"/>
      <c r="N31" s="15"/>
      <c r="O31" s="15">
        <v>1000</v>
      </c>
      <c r="P31" s="15"/>
      <c r="Q31" s="16">
        <f t="shared" si="0"/>
        <v>10000</v>
      </c>
      <c r="R31" s="14"/>
    </row>
    <row r="32" spans="1:18" s="2" customFormat="1" ht="12.75" x14ac:dyDescent="0.25">
      <c r="A32" s="1"/>
      <c r="B32" s="164"/>
      <c r="C32" s="13" t="s">
        <v>36</v>
      </c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>
        <f t="shared" si="0"/>
        <v>0</v>
      </c>
      <c r="R32" s="14"/>
    </row>
    <row r="33" spans="1:18" s="2" customFormat="1" ht="12.75" x14ac:dyDescent="0.25">
      <c r="A33" s="1"/>
      <c r="B33" s="164"/>
      <c r="C33" s="13" t="s">
        <v>37</v>
      </c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>
        <f t="shared" si="0"/>
        <v>0</v>
      </c>
      <c r="R33" s="14"/>
    </row>
    <row r="34" spans="1:18" s="2" customFormat="1" ht="12.75" x14ac:dyDescent="0.25">
      <c r="A34" s="1"/>
      <c r="B34" s="165"/>
      <c r="C34" s="13" t="s">
        <v>38</v>
      </c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>
        <f t="shared" si="0"/>
        <v>0</v>
      </c>
      <c r="R34" s="14"/>
    </row>
    <row r="35" spans="1:18" s="2" customFormat="1" ht="12.75" x14ac:dyDescent="0.25">
      <c r="A35" s="1"/>
      <c r="B35" s="178" t="s">
        <v>43</v>
      </c>
      <c r="C35" s="13" t="s">
        <v>33</v>
      </c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>
        <f t="shared" si="0"/>
        <v>0</v>
      </c>
      <c r="R35" s="14"/>
    </row>
    <row r="36" spans="1:18" s="2" customFormat="1" ht="12.75" x14ac:dyDescent="0.25">
      <c r="A36" s="1"/>
      <c r="B36" s="179"/>
      <c r="C36" s="13" t="s">
        <v>34</v>
      </c>
      <c r="D36" s="14">
        <v>1</v>
      </c>
      <c r="E36" s="15"/>
      <c r="F36" s="15">
        <v>1000</v>
      </c>
      <c r="G36" s="15"/>
      <c r="H36" s="15">
        <v>3000</v>
      </c>
      <c r="I36" s="15"/>
      <c r="J36" s="15"/>
      <c r="K36" s="15"/>
      <c r="L36" s="15"/>
      <c r="M36" s="15"/>
      <c r="N36" s="15"/>
      <c r="O36" s="15">
        <v>400</v>
      </c>
      <c r="P36" s="15"/>
      <c r="Q36" s="16">
        <f t="shared" si="0"/>
        <v>4400</v>
      </c>
      <c r="R36" s="14"/>
    </row>
    <row r="37" spans="1:18" s="2" customFormat="1" ht="12.75" x14ac:dyDescent="0.25">
      <c r="A37" s="1"/>
      <c r="B37" s="179"/>
      <c r="C37" s="13" t="s">
        <v>35</v>
      </c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>
        <f t="shared" si="0"/>
        <v>0</v>
      </c>
      <c r="R37" s="14"/>
    </row>
    <row r="38" spans="1:18" s="2" customFormat="1" ht="12.75" x14ac:dyDescent="0.25">
      <c r="A38" s="1"/>
      <c r="B38" s="179"/>
      <c r="C38" s="13" t="s">
        <v>37</v>
      </c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>
        <f t="shared" si="0"/>
        <v>0</v>
      </c>
      <c r="R38" s="14"/>
    </row>
    <row r="39" spans="1:18" s="2" customFormat="1" ht="12.75" x14ac:dyDescent="0.25">
      <c r="A39" s="1"/>
      <c r="B39" s="180"/>
      <c r="C39" s="13" t="s">
        <v>38</v>
      </c>
      <c r="D39" s="1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>
        <f t="shared" si="0"/>
        <v>0</v>
      </c>
      <c r="R39" s="14"/>
    </row>
    <row r="40" spans="1:18" s="2" customFormat="1" ht="12" customHeight="1" x14ac:dyDescent="0.25">
      <c r="A40" s="1"/>
      <c r="B40" s="175" t="s">
        <v>44</v>
      </c>
      <c r="C40" s="13" t="s">
        <v>33</v>
      </c>
      <c r="D40" s="1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6">
        <f t="shared" si="0"/>
        <v>0</v>
      </c>
      <c r="R40" s="14"/>
    </row>
    <row r="41" spans="1:18" s="2" customFormat="1" ht="12.75" x14ac:dyDescent="0.25">
      <c r="A41" s="1"/>
      <c r="B41" s="176"/>
      <c r="C41" s="13" t="s">
        <v>34</v>
      </c>
      <c r="D41" s="14">
        <v>1</v>
      </c>
      <c r="E41" s="15"/>
      <c r="F41" s="15">
        <v>1000</v>
      </c>
      <c r="G41" s="15"/>
      <c r="H41" s="15"/>
      <c r="I41" s="15"/>
      <c r="J41" s="15"/>
      <c r="K41" s="15"/>
      <c r="L41" s="15"/>
      <c r="M41" s="15"/>
      <c r="N41" s="15"/>
      <c r="O41" s="15">
        <v>500</v>
      </c>
      <c r="P41" s="15"/>
      <c r="Q41" s="16">
        <f t="shared" si="0"/>
        <v>1500</v>
      </c>
      <c r="R41" s="14"/>
    </row>
    <row r="42" spans="1:18" s="2" customFormat="1" ht="12.75" x14ac:dyDescent="0.25">
      <c r="A42" s="1"/>
      <c r="B42" s="176"/>
      <c r="C42" s="13" t="s">
        <v>35</v>
      </c>
      <c r="D42" s="14">
        <v>2</v>
      </c>
      <c r="E42" s="15"/>
      <c r="F42" s="15">
        <v>2000</v>
      </c>
      <c r="G42" s="15"/>
      <c r="H42" s="15">
        <v>4000</v>
      </c>
      <c r="I42" s="15"/>
      <c r="J42" s="15"/>
      <c r="K42" s="15"/>
      <c r="L42" s="15"/>
      <c r="M42" s="15"/>
      <c r="N42" s="15"/>
      <c r="O42" s="15">
        <v>1000</v>
      </c>
      <c r="P42" s="15"/>
      <c r="Q42" s="16">
        <f t="shared" si="0"/>
        <v>7000</v>
      </c>
      <c r="R42" s="14"/>
    </row>
    <row r="43" spans="1:18" s="2" customFormat="1" ht="12.75" x14ac:dyDescent="0.25">
      <c r="A43" s="1"/>
      <c r="B43" s="176"/>
      <c r="C43" s="13" t="s">
        <v>36</v>
      </c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6">
        <f t="shared" si="0"/>
        <v>0</v>
      </c>
      <c r="R43" s="14"/>
    </row>
    <row r="44" spans="1:18" s="2" customFormat="1" ht="12.75" x14ac:dyDescent="0.25">
      <c r="A44" s="1"/>
      <c r="B44" s="176"/>
      <c r="C44" s="13" t="s">
        <v>37</v>
      </c>
      <c r="D44" s="1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6">
        <f t="shared" si="0"/>
        <v>0</v>
      </c>
      <c r="R44" s="14"/>
    </row>
    <row r="45" spans="1:18" s="2" customFormat="1" ht="12.75" x14ac:dyDescent="0.25">
      <c r="A45" s="1"/>
      <c r="B45" s="177"/>
      <c r="C45" s="13" t="s">
        <v>38</v>
      </c>
      <c r="D45" s="1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>
        <f t="shared" si="0"/>
        <v>0</v>
      </c>
      <c r="R45" s="14"/>
    </row>
    <row r="46" spans="1:18" s="2" customFormat="1" ht="12" customHeight="1" x14ac:dyDescent="0.25">
      <c r="A46" s="1"/>
      <c r="B46" s="163" t="s">
        <v>45</v>
      </c>
      <c r="C46" s="13" t="s">
        <v>33</v>
      </c>
      <c r="D46" s="1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6">
        <f t="shared" si="0"/>
        <v>0</v>
      </c>
      <c r="R46" s="14"/>
    </row>
    <row r="47" spans="1:18" s="2" customFormat="1" ht="12.75" x14ac:dyDescent="0.25">
      <c r="A47" s="1"/>
      <c r="B47" s="164"/>
      <c r="C47" s="13" t="s">
        <v>34</v>
      </c>
      <c r="D47" s="14">
        <v>2</v>
      </c>
      <c r="E47" s="15"/>
      <c r="F47" s="15">
        <v>2000</v>
      </c>
      <c r="G47" s="15"/>
      <c r="H47" s="15"/>
      <c r="I47" s="15"/>
      <c r="J47" s="15"/>
      <c r="K47" s="15"/>
      <c r="L47" s="15"/>
      <c r="M47" s="15"/>
      <c r="N47" s="15"/>
      <c r="O47" s="15">
        <v>1000</v>
      </c>
      <c r="P47" s="15"/>
      <c r="Q47" s="16">
        <f t="shared" si="0"/>
        <v>3000</v>
      </c>
      <c r="R47" s="14"/>
    </row>
    <row r="48" spans="1:18" s="2" customFormat="1" ht="12.75" x14ac:dyDescent="0.25">
      <c r="A48" s="1"/>
      <c r="B48" s="164"/>
      <c r="C48" s="13" t="s">
        <v>35</v>
      </c>
      <c r="D48" s="14">
        <v>2</v>
      </c>
      <c r="E48" s="15"/>
      <c r="F48" s="15">
        <v>2000</v>
      </c>
      <c r="G48" s="15"/>
      <c r="H48" s="15">
        <v>42000</v>
      </c>
      <c r="I48" s="15"/>
      <c r="J48" s="15"/>
      <c r="K48" s="15"/>
      <c r="L48" s="15"/>
      <c r="M48" s="15"/>
      <c r="N48" s="15"/>
      <c r="O48" s="15">
        <v>1000</v>
      </c>
      <c r="P48" s="15"/>
      <c r="Q48" s="16">
        <f t="shared" si="0"/>
        <v>45000</v>
      </c>
      <c r="R48" s="14"/>
    </row>
    <row r="49" spans="1:18" s="2" customFormat="1" ht="12.75" x14ac:dyDescent="0.25">
      <c r="A49" s="1"/>
      <c r="B49" s="164"/>
      <c r="C49" s="13" t="s">
        <v>36</v>
      </c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6">
        <f t="shared" si="0"/>
        <v>0</v>
      </c>
      <c r="R49" s="14"/>
    </row>
    <row r="50" spans="1:18" s="2" customFormat="1" ht="12.75" x14ac:dyDescent="0.25">
      <c r="A50" s="1"/>
      <c r="B50" s="164"/>
      <c r="C50" s="13" t="s">
        <v>37</v>
      </c>
      <c r="D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6">
        <f t="shared" si="0"/>
        <v>0</v>
      </c>
      <c r="R50" s="14"/>
    </row>
    <row r="51" spans="1:18" s="2" customFormat="1" ht="12.75" x14ac:dyDescent="0.25">
      <c r="A51" s="1"/>
      <c r="B51" s="165"/>
      <c r="C51" s="13" t="s">
        <v>38</v>
      </c>
      <c r="D51" s="1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6">
        <f t="shared" si="0"/>
        <v>0</v>
      </c>
      <c r="R51" s="14"/>
    </row>
    <row r="52" spans="1:18" s="2" customFormat="1" ht="12.75" customHeight="1" x14ac:dyDescent="0.25">
      <c r="A52" s="1"/>
      <c r="B52" s="166" t="s">
        <v>46</v>
      </c>
      <c r="C52" s="13" t="s">
        <v>34</v>
      </c>
      <c r="D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6">
        <f t="shared" si="0"/>
        <v>0</v>
      </c>
      <c r="R52" s="21"/>
    </row>
    <row r="53" spans="1:18" s="2" customFormat="1" ht="15.75" customHeight="1" x14ac:dyDescent="0.25">
      <c r="A53" s="1"/>
      <c r="B53" s="167"/>
      <c r="C53" s="13" t="s">
        <v>35</v>
      </c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6">
        <f t="shared" si="0"/>
        <v>0</v>
      </c>
      <c r="R53" s="21"/>
    </row>
    <row r="54" spans="1:18" s="2" customFormat="1" ht="44.25" customHeight="1" thickBot="1" x14ac:dyDescent="0.3">
      <c r="A54" s="1"/>
      <c r="B54" s="168"/>
      <c r="C54" s="22" t="s">
        <v>36</v>
      </c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16">
        <f t="shared" si="0"/>
        <v>0</v>
      </c>
      <c r="R54" s="25"/>
    </row>
    <row r="55" spans="1:18" s="2" customFormat="1" ht="12.75" customHeight="1" x14ac:dyDescent="0.25">
      <c r="A55" s="1"/>
      <c r="B55" s="169" t="s">
        <v>47</v>
      </c>
      <c r="C55" s="13" t="s">
        <v>34</v>
      </c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6">
        <f t="shared" si="0"/>
        <v>0</v>
      </c>
      <c r="R55" s="21"/>
    </row>
    <row r="56" spans="1:18" s="2" customFormat="1" ht="15.75" customHeight="1" x14ac:dyDescent="0.25">
      <c r="A56" s="1"/>
      <c r="B56" s="170"/>
      <c r="C56" s="13" t="s">
        <v>35</v>
      </c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6">
        <f t="shared" si="0"/>
        <v>0</v>
      </c>
      <c r="R56" s="21"/>
    </row>
    <row r="57" spans="1:18" s="2" customFormat="1" ht="72" customHeight="1" thickBot="1" x14ac:dyDescent="0.3">
      <c r="A57" s="1"/>
      <c r="B57" s="171"/>
      <c r="C57" s="22" t="s">
        <v>48</v>
      </c>
      <c r="D57" s="23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16">
        <f t="shared" si="0"/>
        <v>0</v>
      </c>
      <c r="R57" s="25"/>
    </row>
    <row r="58" spans="1:18" s="30" customFormat="1" ht="13.5" thickBot="1" x14ac:dyDescent="0.3">
      <c r="A58" s="26"/>
      <c r="B58" s="172" t="s">
        <v>49</v>
      </c>
      <c r="C58" s="173"/>
      <c r="D58" s="27"/>
      <c r="E58" s="28">
        <f t="shared" ref="E58:P58" si="1">SUM(E10:E57)</f>
        <v>2000</v>
      </c>
      <c r="F58" s="28">
        <f t="shared" si="1"/>
        <v>24000</v>
      </c>
      <c r="G58" s="28">
        <f t="shared" si="1"/>
        <v>50000</v>
      </c>
      <c r="H58" s="28">
        <f t="shared" si="1"/>
        <v>70000</v>
      </c>
      <c r="I58" s="28">
        <f t="shared" si="1"/>
        <v>0</v>
      </c>
      <c r="J58" s="28">
        <f t="shared" si="1"/>
        <v>0</v>
      </c>
      <c r="K58" s="28">
        <f t="shared" si="1"/>
        <v>0</v>
      </c>
      <c r="L58" s="28">
        <f t="shared" si="1"/>
        <v>0</v>
      </c>
      <c r="M58" s="28">
        <f t="shared" si="1"/>
        <v>0</v>
      </c>
      <c r="N58" s="28">
        <f t="shared" si="1"/>
        <v>0</v>
      </c>
      <c r="O58" s="28">
        <f t="shared" si="1"/>
        <v>6500</v>
      </c>
      <c r="P58" s="28">
        <f t="shared" si="1"/>
        <v>0</v>
      </c>
      <c r="Q58" s="150">
        <v>152500</v>
      </c>
      <c r="R58" s="29"/>
    </row>
    <row r="59" spans="1:18" s="2" customFormat="1" ht="12.75" x14ac:dyDescent="0.25">
      <c r="A59" s="1"/>
      <c r="B59" s="31"/>
      <c r="C59" s="32"/>
      <c r="Q59" s="3"/>
    </row>
    <row r="60" spans="1:18" x14ac:dyDescent="0.25">
      <c r="Q60" s="34"/>
    </row>
    <row r="61" spans="1:18" x14ac:dyDescent="0.25">
      <c r="Q61" s="34"/>
    </row>
    <row r="63" spans="1:18" x14ac:dyDescent="0.25">
      <c r="C63" s="35"/>
    </row>
  </sheetData>
  <mergeCells count="16">
    <mergeCell ref="B4:B9"/>
    <mergeCell ref="B46:B51"/>
    <mergeCell ref="B52:B54"/>
    <mergeCell ref="B55:B57"/>
    <mergeCell ref="B58:C58"/>
    <mergeCell ref="B10:B16"/>
    <mergeCell ref="B17:B22"/>
    <mergeCell ref="B23:B28"/>
    <mergeCell ref="B29:B34"/>
    <mergeCell ref="B35:B39"/>
    <mergeCell ref="B40:B45"/>
    <mergeCell ref="B1:C1"/>
    <mergeCell ref="B2:B3"/>
    <mergeCell ref="C2:C3"/>
    <mergeCell ref="D2:D3"/>
    <mergeCell ref="R2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8"/>
  <sheetViews>
    <sheetView workbookViewId="0">
      <selection activeCell="B1" sqref="B1"/>
    </sheetView>
  </sheetViews>
  <sheetFormatPr defaultColWidth="8.7109375" defaultRowHeight="12.75" x14ac:dyDescent="0.25"/>
  <cols>
    <col min="1" max="1" width="6.140625" style="1" customWidth="1"/>
    <col min="2" max="2" width="38" style="31" customWidth="1"/>
    <col min="3" max="3" width="27.5703125" style="38" customWidth="1"/>
    <col min="4" max="4" width="20.7109375" style="39" customWidth="1"/>
    <col min="5" max="5" width="12.7109375" style="39" customWidth="1"/>
    <col min="6" max="6" width="44.7109375" style="2" customWidth="1"/>
    <col min="7" max="7" width="13.140625" style="2" customWidth="1"/>
    <col min="8" max="8" width="8.7109375" style="2"/>
    <col min="9" max="9" width="8.7109375" style="2" customWidth="1"/>
    <col min="10" max="11" width="18.42578125" style="2" customWidth="1"/>
    <col min="12" max="13" width="11.7109375" style="2" customWidth="1"/>
    <col min="14" max="14" width="13.28515625" style="2" customWidth="1"/>
    <col min="15" max="24" width="11.7109375" style="2" customWidth="1"/>
    <col min="25" max="25" width="19.7109375" style="2" customWidth="1"/>
    <col min="26" max="16384" width="8.7109375" style="2"/>
  </cols>
  <sheetData>
    <row r="1" spans="1:25" ht="29.25" thickBot="1" x14ac:dyDescent="0.3">
      <c r="B1" s="37" t="s">
        <v>140</v>
      </c>
    </row>
    <row r="2" spans="1:25" ht="26.25" thickBot="1" x14ac:dyDescent="0.3">
      <c r="A2" s="40" t="s">
        <v>0</v>
      </c>
      <c r="B2" s="41" t="s">
        <v>50</v>
      </c>
      <c r="C2" s="42" t="s">
        <v>51</v>
      </c>
      <c r="D2" s="42" t="s">
        <v>52</v>
      </c>
      <c r="E2" s="42" t="s">
        <v>53</v>
      </c>
      <c r="F2" s="43" t="s">
        <v>18</v>
      </c>
    </row>
    <row r="3" spans="1:25" s="48" customFormat="1" ht="13.5" thickBot="1" x14ac:dyDescent="0.3">
      <c r="A3" s="44"/>
      <c r="B3" s="45"/>
      <c r="C3" s="46"/>
      <c r="D3" s="46"/>
      <c r="E3" s="152">
        <v>3866700</v>
      </c>
      <c r="F3" s="4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5.5" x14ac:dyDescent="0.25">
      <c r="A4" s="49">
        <v>1</v>
      </c>
      <c r="B4" s="50" t="s">
        <v>54</v>
      </c>
      <c r="C4" s="51">
        <v>21</v>
      </c>
      <c r="D4" s="52">
        <v>8600</v>
      </c>
      <c r="E4" s="53">
        <f>C4*D4*12</f>
        <v>2167200</v>
      </c>
      <c r="F4" s="54"/>
    </row>
    <row r="5" spans="1:25" x14ac:dyDescent="0.25">
      <c r="A5" s="55">
        <v>2</v>
      </c>
      <c r="B5" s="56" t="s">
        <v>55</v>
      </c>
      <c r="C5" s="57">
        <v>1</v>
      </c>
      <c r="D5" s="58">
        <v>82000</v>
      </c>
      <c r="E5" s="59">
        <f>C5*D5*12</f>
        <v>984000</v>
      </c>
      <c r="F5" s="60"/>
    </row>
    <row r="6" spans="1:25" x14ac:dyDescent="0.25">
      <c r="A6" s="55">
        <v>3</v>
      </c>
      <c r="B6" s="56" t="s">
        <v>56</v>
      </c>
      <c r="C6" s="57">
        <v>1</v>
      </c>
      <c r="D6" s="58"/>
      <c r="E6" s="59"/>
      <c r="F6" s="60"/>
    </row>
    <row r="7" spans="1:25" x14ac:dyDescent="0.25">
      <c r="A7" s="55">
        <v>4</v>
      </c>
      <c r="B7" s="56" t="s">
        <v>57</v>
      </c>
      <c r="C7" s="57"/>
      <c r="D7" s="58"/>
      <c r="E7" s="59">
        <f>C7*D7*12</f>
        <v>0</v>
      </c>
      <c r="F7" s="60"/>
    </row>
    <row r="8" spans="1:25" ht="25.5" x14ac:dyDescent="0.25">
      <c r="A8" s="55">
        <v>5</v>
      </c>
      <c r="B8" s="56" t="s">
        <v>58</v>
      </c>
      <c r="C8" s="57"/>
      <c r="D8" s="58"/>
      <c r="E8" s="59">
        <f>C8*D8*12</f>
        <v>0</v>
      </c>
      <c r="F8" s="60"/>
    </row>
    <row r="9" spans="1:25" ht="25.5" x14ac:dyDescent="0.25">
      <c r="A9" s="55">
        <v>6</v>
      </c>
      <c r="B9" s="56" t="s">
        <v>59</v>
      </c>
      <c r="C9" s="61"/>
      <c r="D9" s="62"/>
      <c r="E9" s="63">
        <v>288000</v>
      </c>
      <c r="F9" s="60" t="s">
        <v>60</v>
      </c>
    </row>
    <row r="10" spans="1:25" ht="63.75" customHeight="1" x14ac:dyDescent="0.25">
      <c r="A10" s="55">
        <v>6</v>
      </c>
      <c r="B10" s="56" t="s">
        <v>61</v>
      </c>
      <c r="C10" s="64" t="s">
        <v>62</v>
      </c>
      <c r="D10" s="62"/>
      <c r="E10" s="63">
        <v>152500</v>
      </c>
      <c r="F10" s="60" t="s">
        <v>137</v>
      </c>
    </row>
    <row r="11" spans="1:25" x14ac:dyDescent="0.25">
      <c r="A11" s="55">
        <v>15</v>
      </c>
      <c r="B11" s="56" t="s">
        <v>63</v>
      </c>
      <c r="C11" s="57"/>
      <c r="D11" s="58"/>
      <c r="E11" s="59"/>
      <c r="F11" s="60"/>
    </row>
    <row r="12" spans="1:25" ht="39" customHeight="1" x14ac:dyDescent="0.25">
      <c r="A12" s="55">
        <v>18</v>
      </c>
      <c r="B12" s="56" t="s">
        <v>64</v>
      </c>
      <c r="C12" s="65"/>
      <c r="D12" s="59"/>
      <c r="E12" s="59"/>
      <c r="F12" s="60"/>
    </row>
    <row r="13" spans="1:25" ht="16.350000000000001" customHeight="1" x14ac:dyDescent="0.25">
      <c r="A13" s="55">
        <v>19</v>
      </c>
      <c r="B13" s="56" t="s">
        <v>65</v>
      </c>
      <c r="C13" s="65"/>
      <c r="D13" s="59"/>
      <c r="E13" s="59">
        <f>0</f>
        <v>0</v>
      </c>
      <c r="F13" s="60"/>
    </row>
    <row r="14" spans="1:25" ht="17.100000000000001" customHeight="1" x14ac:dyDescent="0.25">
      <c r="A14" s="55">
        <v>23</v>
      </c>
      <c r="B14" s="56" t="s">
        <v>66</v>
      </c>
      <c r="C14" s="65"/>
      <c r="D14" s="59"/>
      <c r="E14" s="59"/>
      <c r="F14" s="60"/>
    </row>
    <row r="15" spans="1:25" ht="38.25" customHeight="1" x14ac:dyDescent="0.25">
      <c r="A15" s="55">
        <v>26</v>
      </c>
      <c r="B15" s="56" t="s">
        <v>67</v>
      </c>
      <c r="C15" s="65"/>
      <c r="D15" s="59"/>
      <c r="E15" s="59"/>
      <c r="F15" s="60"/>
    </row>
    <row r="16" spans="1:25" ht="26.1" customHeight="1" x14ac:dyDescent="0.25">
      <c r="A16" s="55">
        <v>27</v>
      </c>
      <c r="B16" s="56" t="s">
        <v>68</v>
      </c>
      <c r="C16" s="65"/>
      <c r="D16" s="59"/>
      <c r="E16" s="59"/>
      <c r="F16" s="60"/>
    </row>
    <row r="17" spans="1:6" x14ac:dyDescent="0.25">
      <c r="A17" s="55">
        <v>28</v>
      </c>
      <c r="B17" s="56" t="s">
        <v>69</v>
      </c>
      <c r="C17" s="65"/>
      <c r="D17" s="59"/>
      <c r="E17" s="59"/>
      <c r="F17" s="60"/>
    </row>
    <row r="18" spans="1:6" x14ac:dyDescent="0.25">
      <c r="A18" s="55">
        <v>30</v>
      </c>
      <c r="B18" s="56" t="s">
        <v>70</v>
      </c>
      <c r="C18" s="65"/>
      <c r="D18" s="59"/>
      <c r="E18" s="59">
        <v>5000</v>
      </c>
      <c r="F18" s="60"/>
    </row>
    <row r="19" spans="1:6" ht="25.5" x14ac:dyDescent="0.25">
      <c r="A19" s="55">
        <v>31</v>
      </c>
      <c r="B19" s="56" t="s">
        <v>71</v>
      </c>
      <c r="C19" s="65"/>
      <c r="D19" s="59"/>
      <c r="E19" s="59">
        <v>10000</v>
      </c>
      <c r="F19" s="66"/>
    </row>
    <row r="20" spans="1:6" x14ac:dyDescent="0.25">
      <c r="A20" s="55">
        <v>34</v>
      </c>
      <c r="B20" s="56" t="s">
        <v>72</v>
      </c>
      <c r="C20" s="65"/>
      <c r="D20" s="59"/>
      <c r="E20" s="59"/>
      <c r="F20" s="66"/>
    </row>
    <row r="21" spans="1:6" x14ac:dyDescent="0.25">
      <c r="A21" s="55">
        <v>35</v>
      </c>
      <c r="B21" s="56" t="s">
        <v>73</v>
      </c>
      <c r="C21" s="65"/>
      <c r="D21" s="59"/>
      <c r="E21" s="59"/>
      <c r="F21" s="66"/>
    </row>
    <row r="22" spans="1:6" x14ac:dyDescent="0.25">
      <c r="A22" s="55">
        <v>36</v>
      </c>
      <c r="B22" s="56" t="s">
        <v>74</v>
      </c>
      <c r="C22" s="65"/>
      <c r="D22" s="59"/>
      <c r="E22" s="59">
        <v>50000</v>
      </c>
      <c r="F22" s="66" t="s">
        <v>75</v>
      </c>
    </row>
    <row r="23" spans="1:6" x14ac:dyDescent="0.25">
      <c r="A23" s="55">
        <v>42</v>
      </c>
      <c r="B23" s="56" t="s">
        <v>76</v>
      </c>
      <c r="C23" s="65"/>
      <c r="D23" s="59"/>
      <c r="E23" s="59">
        <v>10000</v>
      </c>
      <c r="F23" s="66"/>
    </row>
    <row r="24" spans="1:6" x14ac:dyDescent="0.25">
      <c r="A24" s="55"/>
      <c r="B24" s="56" t="s">
        <v>77</v>
      </c>
      <c r="C24" s="65"/>
      <c r="D24" s="59"/>
      <c r="E24" s="59"/>
      <c r="F24" s="60"/>
    </row>
    <row r="25" spans="1:6" x14ac:dyDescent="0.25">
      <c r="A25" s="55">
        <v>44</v>
      </c>
      <c r="B25" s="56" t="s">
        <v>131</v>
      </c>
      <c r="C25" s="65"/>
      <c r="D25" s="59"/>
      <c r="E25" s="59"/>
      <c r="F25" s="60"/>
    </row>
    <row r="26" spans="1:6" x14ac:dyDescent="0.25">
      <c r="A26" s="55"/>
      <c r="B26" s="56"/>
      <c r="C26" s="65"/>
      <c r="D26" s="59"/>
      <c r="E26" s="59"/>
      <c r="F26" s="60"/>
    </row>
    <row r="27" spans="1:6" x14ac:dyDescent="0.25">
      <c r="A27" s="67" t="s">
        <v>78</v>
      </c>
      <c r="B27" s="68" t="s">
        <v>79</v>
      </c>
      <c r="C27" s="69"/>
      <c r="D27" s="70"/>
      <c r="E27" s="71"/>
      <c r="F27" s="72"/>
    </row>
    <row r="28" spans="1:6" x14ac:dyDescent="0.25">
      <c r="A28" s="55">
        <v>1</v>
      </c>
      <c r="B28" s="56" t="s">
        <v>132</v>
      </c>
      <c r="C28" s="57"/>
      <c r="D28" s="58"/>
      <c r="E28" s="59"/>
      <c r="F28" s="60"/>
    </row>
    <row r="29" spans="1:6" x14ac:dyDescent="0.25">
      <c r="A29" s="55">
        <v>2</v>
      </c>
      <c r="B29" s="56" t="s">
        <v>138</v>
      </c>
      <c r="C29" s="57"/>
      <c r="D29" s="58"/>
      <c r="E29" s="59">
        <v>200000</v>
      </c>
      <c r="F29" s="60"/>
    </row>
    <row r="30" spans="1:6" x14ac:dyDescent="0.25">
      <c r="A30" s="55">
        <v>3</v>
      </c>
      <c r="B30" s="56" t="s">
        <v>80</v>
      </c>
      <c r="C30" s="57"/>
      <c r="D30" s="58"/>
      <c r="E30" s="59"/>
      <c r="F30" s="60"/>
    </row>
    <row r="31" spans="1:6" x14ac:dyDescent="0.25">
      <c r="A31" s="55">
        <v>4</v>
      </c>
      <c r="B31" s="73" t="s">
        <v>81</v>
      </c>
      <c r="C31" s="57"/>
      <c r="D31" s="58"/>
      <c r="E31" s="59"/>
      <c r="F31" s="60"/>
    </row>
    <row r="32" spans="1:6" x14ac:dyDescent="0.25">
      <c r="A32" s="55">
        <v>5</v>
      </c>
      <c r="B32" s="73" t="s">
        <v>82</v>
      </c>
      <c r="C32" s="57"/>
      <c r="D32" s="58"/>
      <c r="E32" s="59"/>
      <c r="F32" s="60"/>
    </row>
    <row r="33" spans="1:6" ht="13.5" thickBot="1" x14ac:dyDescent="0.3">
      <c r="A33" s="55">
        <v>6</v>
      </c>
      <c r="B33" s="74" t="s">
        <v>83</v>
      </c>
      <c r="C33" s="75"/>
      <c r="D33" s="76"/>
      <c r="E33" s="77"/>
      <c r="F33" s="78"/>
    </row>
    <row r="34" spans="1:6" ht="13.5" thickBot="1" x14ac:dyDescent="0.3">
      <c r="A34" s="181" t="s">
        <v>84</v>
      </c>
      <c r="B34" s="182"/>
      <c r="C34" s="79"/>
      <c r="D34" s="80"/>
      <c r="E34" s="151">
        <f>E27+E3</f>
        <v>3866700</v>
      </c>
      <c r="F34" s="81"/>
    </row>
    <row r="35" spans="1:6" ht="13.5" thickBot="1" x14ac:dyDescent="0.3">
      <c r="C35" s="82"/>
      <c r="D35" s="83"/>
    </row>
    <row r="36" spans="1:6" x14ac:dyDescent="0.25">
      <c r="A36" s="49"/>
      <c r="B36" s="84" t="s">
        <v>85</v>
      </c>
      <c r="C36" s="85"/>
      <c r="D36" s="53"/>
      <c r="E36" s="53"/>
      <c r="F36" s="54" t="s">
        <v>86</v>
      </c>
    </row>
    <row r="37" spans="1:6" ht="25.5" x14ac:dyDescent="0.25">
      <c r="A37" s="86">
        <v>1</v>
      </c>
      <c r="B37" s="87" t="s">
        <v>87</v>
      </c>
      <c r="C37" s="65"/>
      <c r="D37" s="59"/>
      <c r="E37" s="59">
        <f>E4+E5+E6+E7+E8+E12</f>
        <v>3151200</v>
      </c>
      <c r="F37" s="88">
        <f>E37/E45</f>
        <v>0.81495849173714019</v>
      </c>
    </row>
    <row r="38" spans="1:6" x14ac:dyDescent="0.25">
      <c r="A38" s="86">
        <v>2</v>
      </c>
      <c r="B38" s="87" t="s">
        <v>88</v>
      </c>
      <c r="C38" s="65"/>
      <c r="D38" s="59"/>
      <c r="E38" s="59">
        <v>200000</v>
      </c>
      <c r="F38" s="89">
        <f>E38/E45</f>
        <v>5.1723692037137614E-2</v>
      </c>
    </row>
    <row r="39" spans="1:6" ht="38.25" x14ac:dyDescent="0.25">
      <c r="A39" s="86">
        <v>3</v>
      </c>
      <c r="B39" s="87" t="s">
        <v>89</v>
      </c>
      <c r="C39" s="65"/>
      <c r="D39" s="59"/>
      <c r="E39" s="59">
        <v>288000</v>
      </c>
      <c r="F39" s="89">
        <f>E39/E45</f>
        <v>7.4482116533478165E-2</v>
      </c>
    </row>
    <row r="40" spans="1:6" ht="51" x14ac:dyDescent="0.25">
      <c r="A40" s="86">
        <v>4</v>
      </c>
      <c r="B40" s="87" t="s">
        <v>90</v>
      </c>
      <c r="C40" s="65"/>
      <c r="D40" s="59"/>
      <c r="E40" s="59">
        <v>152500</v>
      </c>
      <c r="F40" s="88">
        <f>E40/E45</f>
        <v>3.9439315178317426E-2</v>
      </c>
    </row>
    <row r="41" spans="1:6" ht="25.5" x14ac:dyDescent="0.25">
      <c r="A41" s="86">
        <v>5</v>
      </c>
      <c r="B41" s="87" t="s">
        <v>91</v>
      </c>
      <c r="C41" s="65"/>
      <c r="D41" s="59"/>
      <c r="E41" s="59">
        <v>25000</v>
      </c>
      <c r="F41" s="89">
        <f>E41/E45</f>
        <v>6.4654615046422018E-3</v>
      </c>
    </row>
    <row r="42" spans="1:6" x14ac:dyDescent="0.25">
      <c r="A42" s="86">
        <v>6</v>
      </c>
      <c r="B42" s="20" t="s">
        <v>92</v>
      </c>
      <c r="C42" s="65"/>
      <c r="D42" s="59"/>
      <c r="E42" s="59">
        <f>E25</f>
        <v>0</v>
      </c>
      <c r="F42" s="89">
        <f>E42/E45</f>
        <v>0</v>
      </c>
    </row>
    <row r="43" spans="1:6" x14ac:dyDescent="0.25">
      <c r="A43" s="86">
        <v>7</v>
      </c>
      <c r="B43" s="87" t="s">
        <v>83</v>
      </c>
      <c r="C43" s="65"/>
      <c r="D43" s="59"/>
      <c r="E43" s="59">
        <f>0</f>
        <v>0</v>
      </c>
      <c r="F43" s="89">
        <f>E43/E45</f>
        <v>0</v>
      </c>
    </row>
    <row r="44" spans="1:6" x14ac:dyDescent="0.25">
      <c r="A44" s="86">
        <v>8</v>
      </c>
      <c r="B44" s="56" t="s">
        <v>74</v>
      </c>
      <c r="C44" s="65"/>
      <c r="D44" s="59"/>
      <c r="E44" s="59">
        <v>50000</v>
      </c>
      <c r="F44" s="89">
        <f>E44/E45</f>
        <v>1.2930923009284404E-2</v>
      </c>
    </row>
    <row r="45" spans="1:6" ht="13.5" thickBot="1" x14ac:dyDescent="0.3">
      <c r="A45" s="90"/>
      <c r="B45" s="91"/>
      <c r="C45" s="92"/>
      <c r="D45" s="93"/>
      <c r="E45" s="93">
        <f>SUM(E37:E44)</f>
        <v>3866700</v>
      </c>
      <c r="F45" s="94"/>
    </row>
    <row r="46" spans="1:6" ht="15.75" x14ac:dyDescent="0.25">
      <c r="E46" s="95"/>
    </row>
    <row r="47" spans="1:6" x14ac:dyDescent="0.25">
      <c r="A47" s="96"/>
      <c r="B47" s="97"/>
    </row>
    <row r="48" spans="1:6" ht="25.5" x14ac:dyDescent="0.25">
      <c r="A48" s="96"/>
      <c r="B48" s="98" t="s">
        <v>133</v>
      </c>
    </row>
    <row r="49" spans="1:3" ht="13.5" thickBot="1" x14ac:dyDescent="0.3">
      <c r="A49" s="96"/>
      <c r="B49" s="97"/>
      <c r="C49" s="99" t="s">
        <v>93</v>
      </c>
    </row>
    <row r="50" spans="1:3" ht="13.5" thickBot="1" x14ac:dyDescent="0.3">
      <c r="B50" s="100" t="s">
        <v>94</v>
      </c>
      <c r="C50" s="101" t="s">
        <v>95</v>
      </c>
    </row>
    <row r="51" spans="1:3" x14ac:dyDescent="0.25">
      <c r="B51" s="102" t="s">
        <v>96</v>
      </c>
      <c r="C51" s="103"/>
    </row>
    <row r="52" spans="1:3" x14ac:dyDescent="0.25">
      <c r="B52" s="104" t="s">
        <v>97</v>
      </c>
      <c r="C52" s="105"/>
    </row>
    <row r="53" spans="1:3" x14ac:dyDescent="0.25">
      <c r="B53" s="104" t="s">
        <v>98</v>
      </c>
      <c r="C53" s="105"/>
    </row>
    <row r="54" spans="1:3" x14ac:dyDescent="0.25">
      <c r="B54" s="106" t="s">
        <v>99</v>
      </c>
      <c r="C54" s="105"/>
    </row>
    <row r="55" spans="1:3" x14ac:dyDescent="0.25">
      <c r="B55" s="106" t="s">
        <v>100</v>
      </c>
      <c r="C55" s="105"/>
    </row>
    <row r="56" spans="1:3" x14ac:dyDescent="0.25">
      <c r="B56" s="107" t="s">
        <v>101</v>
      </c>
      <c r="C56" s="108"/>
    </row>
    <row r="57" spans="1:3" ht="13.5" thickBot="1" x14ac:dyDescent="0.3">
      <c r="B57" s="107" t="s">
        <v>79</v>
      </c>
      <c r="C57" s="108"/>
    </row>
    <row r="58" spans="1:3" ht="13.5" thickBot="1" x14ac:dyDescent="0.3">
      <c r="B58" s="100" t="s">
        <v>84</v>
      </c>
      <c r="C58" s="109">
        <f>C51+C52+C53+C56+C57</f>
        <v>0</v>
      </c>
    </row>
  </sheetData>
  <mergeCells count="1">
    <mergeCell ref="A34:B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88"/>
  <sheetViews>
    <sheetView workbookViewId="0">
      <selection activeCell="M32" sqref="M32"/>
    </sheetView>
  </sheetViews>
  <sheetFormatPr defaultColWidth="8.7109375" defaultRowHeight="12.75" x14ac:dyDescent="0.25"/>
  <cols>
    <col min="1" max="1" width="5.140625" style="110" customWidth="1"/>
    <col min="2" max="2" width="37.28515625" style="112" customWidth="1"/>
    <col min="3" max="3" width="7.140625" style="112" customWidth="1"/>
    <col min="4" max="4" width="9.28515625" style="112" customWidth="1"/>
    <col min="5" max="5" width="8.28515625" style="112" customWidth="1"/>
    <col min="6" max="6" width="8.7109375" style="112" customWidth="1"/>
    <col min="7" max="7" width="7.7109375" style="112" customWidth="1"/>
    <col min="8" max="9" width="9.42578125" style="112" customWidth="1"/>
    <col min="10" max="10" width="9.7109375" style="112" customWidth="1"/>
    <col min="11" max="11" width="8.28515625" style="112" customWidth="1"/>
    <col min="12" max="14" width="8.42578125" style="112" customWidth="1"/>
    <col min="15" max="15" width="10.7109375" style="112" customWidth="1"/>
    <col min="16" max="16" width="11.140625" style="112" customWidth="1"/>
    <col min="17" max="17" width="9.5703125" style="112" customWidth="1"/>
    <col min="18" max="18" width="11" style="112" customWidth="1"/>
    <col min="19" max="19" width="9.5703125" style="112" customWidth="1"/>
    <col min="20" max="20" width="9.140625" style="112" customWidth="1"/>
    <col min="21" max="22" width="12.7109375" style="112" customWidth="1"/>
    <col min="23" max="23" width="11.28515625" style="112" customWidth="1"/>
    <col min="24" max="31" width="13.140625" style="112" customWidth="1"/>
    <col min="32" max="32" width="26.140625" style="112" customWidth="1"/>
    <col min="33" max="34" width="11.7109375" style="112" customWidth="1"/>
    <col min="35" max="16384" width="8.7109375" style="112"/>
  </cols>
  <sheetData>
    <row r="1" spans="1:32" ht="13.5" thickBot="1" x14ac:dyDescent="0.3">
      <c r="B1" s="111" t="s">
        <v>102</v>
      </c>
    </row>
    <row r="2" spans="1:32" s="113" customFormat="1" x14ac:dyDescent="0.25">
      <c r="A2" s="189" t="s">
        <v>0</v>
      </c>
      <c r="B2" s="191" t="s">
        <v>103</v>
      </c>
      <c r="C2" s="193" t="s">
        <v>104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5"/>
      <c r="O2" s="191" t="s">
        <v>51</v>
      </c>
      <c r="P2" s="193" t="s">
        <v>105</v>
      </c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5"/>
      <c r="AF2" s="160" t="s">
        <v>18</v>
      </c>
    </row>
    <row r="3" spans="1:32" s="118" customFormat="1" ht="39" thickBot="1" x14ac:dyDescent="0.3">
      <c r="A3" s="190"/>
      <c r="B3" s="192"/>
      <c r="C3" s="114" t="s">
        <v>1</v>
      </c>
      <c r="D3" s="114" t="s">
        <v>2</v>
      </c>
      <c r="E3" s="114" t="s">
        <v>3</v>
      </c>
      <c r="F3" s="114" t="s">
        <v>4</v>
      </c>
      <c r="G3" s="114" t="s">
        <v>5</v>
      </c>
      <c r="H3" s="114" t="s">
        <v>7</v>
      </c>
      <c r="I3" s="114" t="s">
        <v>8</v>
      </c>
      <c r="J3" s="114" t="s">
        <v>9</v>
      </c>
      <c r="K3" s="114" t="s">
        <v>10</v>
      </c>
      <c r="L3" s="114" t="s">
        <v>11</v>
      </c>
      <c r="M3" s="114" t="s">
        <v>12</v>
      </c>
      <c r="N3" s="114" t="s">
        <v>13</v>
      </c>
      <c r="O3" s="192"/>
      <c r="P3" s="115" t="s">
        <v>19</v>
      </c>
      <c r="Q3" s="114" t="s">
        <v>20</v>
      </c>
      <c r="R3" s="114" t="s">
        <v>21</v>
      </c>
      <c r="S3" s="114" t="s">
        <v>22</v>
      </c>
      <c r="T3" s="114" t="s">
        <v>23</v>
      </c>
      <c r="U3" s="114" t="s">
        <v>106</v>
      </c>
      <c r="V3" s="114" t="s">
        <v>24</v>
      </c>
      <c r="W3" s="114" t="s">
        <v>25</v>
      </c>
      <c r="X3" s="114" t="s">
        <v>26</v>
      </c>
      <c r="Y3" s="116" t="s">
        <v>27</v>
      </c>
      <c r="Z3" s="116" t="s">
        <v>28</v>
      </c>
      <c r="AA3" s="116" t="s">
        <v>107</v>
      </c>
      <c r="AB3" s="116" t="s">
        <v>108</v>
      </c>
      <c r="AC3" s="116" t="s">
        <v>30</v>
      </c>
      <c r="AD3" s="117" t="s">
        <v>109</v>
      </c>
      <c r="AE3" s="116" t="s">
        <v>31</v>
      </c>
      <c r="AF3" s="161"/>
    </row>
    <row r="4" spans="1:32" x14ac:dyDescent="0.25">
      <c r="A4" s="198">
        <v>1</v>
      </c>
      <c r="B4" s="200" t="s">
        <v>128</v>
      </c>
      <c r="C4" s="119">
        <v>1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96">
        <f>C4+D5+E6+F7+G8+H9+I10+J11+K12+L13+M14+N15</f>
        <v>13</v>
      </c>
      <c r="P4" s="201">
        <v>5000</v>
      </c>
      <c r="Q4" s="196">
        <v>10000</v>
      </c>
      <c r="R4" s="196"/>
      <c r="S4" s="196">
        <v>15000</v>
      </c>
      <c r="T4" s="196"/>
      <c r="U4" s="196"/>
      <c r="V4" s="196">
        <v>50000</v>
      </c>
      <c r="W4" s="196"/>
      <c r="X4" s="196"/>
      <c r="Y4" s="196"/>
      <c r="Z4" s="196"/>
      <c r="AA4" s="196">
        <v>15000</v>
      </c>
      <c r="AB4" s="196"/>
      <c r="AC4" s="196"/>
      <c r="AD4" s="196">
        <v>10000</v>
      </c>
      <c r="AE4" s="201">
        <f>SUM(P4:AD4)</f>
        <v>105000</v>
      </c>
      <c r="AF4" s="121"/>
    </row>
    <row r="5" spans="1:32" x14ac:dyDescent="0.25">
      <c r="A5" s="198"/>
      <c r="B5" s="196"/>
      <c r="C5" s="122"/>
      <c r="D5" s="123">
        <v>1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24"/>
    </row>
    <row r="6" spans="1:32" x14ac:dyDescent="0.25">
      <c r="A6" s="198"/>
      <c r="B6" s="196"/>
      <c r="C6" s="122"/>
      <c r="D6" s="122"/>
      <c r="E6" s="123">
        <v>1</v>
      </c>
      <c r="F6" s="122"/>
      <c r="G6" s="122"/>
      <c r="H6" s="122"/>
      <c r="I6" s="122"/>
      <c r="J6" s="122"/>
      <c r="K6" s="122"/>
      <c r="L6" s="122"/>
      <c r="M6" s="122"/>
      <c r="N6" s="122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24"/>
    </row>
    <row r="7" spans="1:32" x14ac:dyDescent="0.25">
      <c r="A7" s="198"/>
      <c r="B7" s="196"/>
      <c r="C7" s="122"/>
      <c r="D7" s="122"/>
      <c r="E7" s="122"/>
      <c r="F7" s="123">
        <v>1</v>
      </c>
      <c r="G7" s="122"/>
      <c r="H7" s="122"/>
      <c r="I7" s="122"/>
      <c r="J7" s="122"/>
      <c r="K7" s="122"/>
      <c r="L7" s="122"/>
      <c r="M7" s="122"/>
      <c r="N7" s="122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24"/>
    </row>
    <row r="8" spans="1:32" x14ac:dyDescent="0.25">
      <c r="A8" s="198"/>
      <c r="B8" s="196"/>
      <c r="C8" s="122"/>
      <c r="D8" s="122"/>
      <c r="E8" s="122"/>
      <c r="F8" s="122"/>
      <c r="G8" s="123">
        <v>1</v>
      </c>
      <c r="H8" s="122"/>
      <c r="I8" s="122"/>
      <c r="J8" s="122"/>
      <c r="K8" s="122"/>
      <c r="L8" s="122"/>
      <c r="M8" s="122"/>
      <c r="N8" s="122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24"/>
    </row>
    <row r="9" spans="1:32" x14ac:dyDescent="0.25">
      <c r="A9" s="198"/>
      <c r="B9" s="196"/>
      <c r="C9" s="122"/>
      <c r="D9" s="122"/>
      <c r="E9" s="122"/>
      <c r="F9" s="122"/>
      <c r="G9" s="122"/>
      <c r="H9" s="123">
        <v>1</v>
      </c>
      <c r="I9" s="122"/>
      <c r="J9" s="122"/>
      <c r="K9" s="122"/>
      <c r="L9" s="122"/>
      <c r="M9" s="122"/>
      <c r="N9" s="122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24"/>
    </row>
    <row r="10" spans="1:32" x14ac:dyDescent="0.25">
      <c r="A10" s="198"/>
      <c r="B10" s="196"/>
      <c r="C10" s="122"/>
      <c r="D10" s="122"/>
      <c r="E10" s="122"/>
      <c r="F10" s="122"/>
      <c r="G10" s="122"/>
      <c r="H10" s="122"/>
      <c r="I10" s="123">
        <v>1</v>
      </c>
      <c r="J10" s="122"/>
      <c r="K10" s="122"/>
      <c r="L10" s="122"/>
      <c r="M10" s="122"/>
      <c r="N10" s="122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24"/>
    </row>
    <row r="11" spans="1:32" x14ac:dyDescent="0.25">
      <c r="A11" s="198"/>
      <c r="B11" s="196"/>
      <c r="C11" s="122"/>
      <c r="D11" s="122"/>
      <c r="E11" s="122"/>
      <c r="F11" s="122"/>
      <c r="G11" s="122"/>
      <c r="H11" s="122"/>
      <c r="I11" s="122"/>
      <c r="J11" s="123">
        <v>1</v>
      </c>
      <c r="K11" s="122"/>
      <c r="L11" s="122"/>
      <c r="M11" s="122"/>
      <c r="N11" s="122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24"/>
    </row>
    <row r="12" spans="1:32" x14ac:dyDescent="0.25">
      <c r="A12" s="198"/>
      <c r="B12" s="196"/>
      <c r="C12" s="122"/>
      <c r="D12" s="122"/>
      <c r="E12" s="122"/>
      <c r="F12" s="122"/>
      <c r="G12" s="122"/>
      <c r="H12" s="122"/>
      <c r="I12" s="122"/>
      <c r="J12" s="122"/>
      <c r="K12" s="123">
        <v>1</v>
      </c>
      <c r="L12" s="122"/>
      <c r="M12" s="122"/>
      <c r="N12" s="122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24"/>
    </row>
    <row r="13" spans="1:32" x14ac:dyDescent="0.25">
      <c r="A13" s="198"/>
      <c r="B13" s="196"/>
      <c r="C13" s="122"/>
      <c r="D13" s="122"/>
      <c r="E13" s="122"/>
      <c r="F13" s="122"/>
      <c r="G13" s="122"/>
      <c r="H13" s="122"/>
      <c r="I13" s="122"/>
      <c r="J13" s="122"/>
      <c r="K13" s="122"/>
      <c r="L13" s="123">
        <v>1</v>
      </c>
      <c r="M13" s="122"/>
      <c r="N13" s="122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24"/>
    </row>
    <row r="14" spans="1:32" x14ac:dyDescent="0.25">
      <c r="A14" s="198"/>
      <c r="B14" s="196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3">
        <v>2</v>
      </c>
      <c r="N14" s="122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24"/>
    </row>
    <row r="15" spans="1:32" ht="13.5" thickBot="1" x14ac:dyDescent="0.3">
      <c r="A15" s="199"/>
      <c r="B15" s="197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6">
        <v>1</v>
      </c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27"/>
    </row>
    <row r="16" spans="1:32" x14ac:dyDescent="0.25">
      <c r="A16" s="203">
        <v>2</v>
      </c>
      <c r="B16" s="205" t="s">
        <v>129</v>
      </c>
      <c r="C16" s="119">
        <v>1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201">
        <f>C16+D17+E18+F19+G20+H21+I22+J23+K24+L25+M26+N27</f>
        <v>13</v>
      </c>
      <c r="P16" s="201">
        <v>5000</v>
      </c>
      <c r="Q16" s="201">
        <v>10000</v>
      </c>
      <c r="R16" s="201"/>
      <c r="S16" s="201">
        <v>10000</v>
      </c>
      <c r="T16" s="201"/>
      <c r="U16" s="201"/>
      <c r="V16" s="201"/>
      <c r="W16" s="201"/>
      <c r="X16" s="201"/>
      <c r="Y16" s="201"/>
      <c r="Z16" s="201"/>
      <c r="AA16" s="201">
        <v>15000</v>
      </c>
      <c r="AB16" s="201"/>
      <c r="AC16" s="201"/>
      <c r="AD16" s="201">
        <v>5000</v>
      </c>
      <c r="AE16" s="201">
        <f>SUM(P16:AD16)</f>
        <v>45000</v>
      </c>
      <c r="AF16" s="121"/>
    </row>
    <row r="17" spans="1:32" x14ac:dyDescent="0.25">
      <c r="A17" s="203"/>
      <c r="B17" s="206"/>
      <c r="C17" s="122"/>
      <c r="D17" s="123">
        <v>1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24"/>
    </row>
    <row r="18" spans="1:32" x14ac:dyDescent="0.25">
      <c r="A18" s="203"/>
      <c r="B18" s="206"/>
      <c r="C18" s="122"/>
      <c r="D18" s="122"/>
      <c r="E18" s="123">
        <v>1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24"/>
    </row>
    <row r="19" spans="1:32" x14ac:dyDescent="0.25">
      <c r="A19" s="203"/>
      <c r="B19" s="206"/>
      <c r="C19" s="122"/>
      <c r="D19" s="122"/>
      <c r="E19" s="122"/>
      <c r="F19" s="123">
        <v>1</v>
      </c>
      <c r="G19" s="122"/>
      <c r="H19" s="122"/>
      <c r="I19" s="122"/>
      <c r="J19" s="122"/>
      <c r="K19" s="122"/>
      <c r="L19" s="122"/>
      <c r="M19" s="122"/>
      <c r="N19" s="122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24"/>
    </row>
    <row r="20" spans="1:32" x14ac:dyDescent="0.25">
      <c r="A20" s="203"/>
      <c r="B20" s="206"/>
      <c r="C20" s="122"/>
      <c r="D20" s="122"/>
      <c r="E20" s="122"/>
      <c r="F20" s="122"/>
      <c r="G20" s="123">
        <v>1</v>
      </c>
      <c r="H20" s="122"/>
      <c r="I20" s="122"/>
      <c r="J20" s="122"/>
      <c r="K20" s="122"/>
      <c r="L20" s="122"/>
      <c r="M20" s="122"/>
      <c r="N20" s="122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24"/>
    </row>
    <row r="21" spans="1:32" x14ac:dyDescent="0.25">
      <c r="A21" s="203"/>
      <c r="B21" s="206"/>
      <c r="C21" s="122"/>
      <c r="D21" s="122"/>
      <c r="E21" s="122"/>
      <c r="F21" s="122"/>
      <c r="G21" s="122"/>
      <c r="H21" s="123">
        <v>1</v>
      </c>
      <c r="I21" s="122"/>
      <c r="J21" s="122"/>
      <c r="K21" s="122"/>
      <c r="L21" s="122"/>
      <c r="M21" s="122"/>
      <c r="N21" s="122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24"/>
    </row>
    <row r="22" spans="1:32" x14ac:dyDescent="0.25">
      <c r="A22" s="203"/>
      <c r="B22" s="206"/>
      <c r="C22" s="122"/>
      <c r="D22" s="122"/>
      <c r="E22" s="122"/>
      <c r="F22" s="122"/>
      <c r="G22" s="122"/>
      <c r="H22" s="122"/>
      <c r="I22" s="123">
        <v>1</v>
      </c>
      <c r="J22" s="122"/>
      <c r="K22" s="122"/>
      <c r="L22" s="122"/>
      <c r="M22" s="122"/>
      <c r="N22" s="122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24"/>
    </row>
    <row r="23" spans="1:32" x14ac:dyDescent="0.25">
      <c r="A23" s="203"/>
      <c r="B23" s="206"/>
      <c r="C23" s="122"/>
      <c r="D23" s="122"/>
      <c r="E23" s="122"/>
      <c r="F23" s="122"/>
      <c r="G23" s="122"/>
      <c r="H23" s="122"/>
      <c r="I23" s="122"/>
      <c r="J23" s="123">
        <v>1</v>
      </c>
      <c r="K23" s="122"/>
      <c r="L23" s="122"/>
      <c r="M23" s="122"/>
      <c r="N23" s="122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24"/>
    </row>
    <row r="24" spans="1:32" x14ac:dyDescent="0.25">
      <c r="A24" s="203"/>
      <c r="B24" s="206"/>
      <c r="C24" s="122"/>
      <c r="D24" s="122"/>
      <c r="E24" s="122"/>
      <c r="F24" s="122"/>
      <c r="G24" s="122"/>
      <c r="H24" s="122"/>
      <c r="I24" s="122"/>
      <c r="J24" s="122"/>
      <c r="K24" s="123">
        <v>1</v>
      </c>
      <c r="L24" s="122"/>
      <c r="M24" s="122"/>
      <c r="N24" s="122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24"/>
    </row>
    <row r="25" spans="1:32" x14ac:dyDescent="0.25">
      <c r="A25" s="203"/>
      <c r="B25" s="206"/>
      <c r="C25" s="122"/>
      <c r="D25" s="122"/>
      <c r="E25" s="122"/>
      <c r="F25" s="122"/>
      <c r="G25" s="122"/>
      <c r="H25" s="122"/>
      <c r="I25" s="122"/>
      <c r="J25" s="122"/>
      <c r="K25" s="122"/>
      <c r="L25" s="123">
        <v>1</v>
      </c>
      <c r="M25" s="122"/>
      <c r="N25" s="122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24"/>
    </row>
    <row r="26" spans="1:32" x14ac:dyDescent="0.25">
      <c r="A26" s="203"/>
      <c r="B26" s="206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3">
        <v>2</v>
      </c>
      <c r="N26" s="122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24"/>
    </row>
    <row r="27" spans="1:32" ht="13.5" thickBot="1" x14ac:dyDescent="0.3">
      <c r="A27" s="204"/>
      <c r="B27" s="207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>
        <v>1</v>
      </c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27"/>
    </row>
    <row r="28" spans="1:32" ht="12.75" customHeight="1" x14ac:dyDescent="0.25">
      <c r="A28" s="208">
        <v>2</v>
      </c>
      <c r="B28" s="209" t="s">
        <v>110</v>
      </c>
      <c r="C28" s="119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86">
        <f>C28+D29+E30+F31+G32+H33+I34+J35+K36+L37+M38+N39</f>
        <v>0</v>
      </c>
      <c r="P28" s="183"/>
      <c r="Q28" s="183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>
        <f>SUM(P28:AD28)</f>
        <v>0</v>
      </c>
      <c r="AF28" s="128"/>
    </row>
    <row r="29" spans="1:32" ht="12.75" customHeight="1" x14ac:dyDescent="0.25">
      <c r="A29" s="198"/>
      <c r="B29" s="210"/>
      <c r="C29" s="122"/>
      <c r="D29" s="123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87"/>
      <c r="P29" s="184"/>
      <c r="Q29" s="184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24"/>
    </row>
    <row r="30" spans="1:32" ht="12.75" customHeight="1" x14ac:dyDescent="0.25">
      <c r="A30" s="198"/>
      <c r="B30" s="210"/>
      <c r="C30" s="122"/>
      <c r="D30" s="122"/>
      <c r="E30" s="123"/>
      <c r="F30" s="122"/>
      <c r="G30" s="122"/>
      <c r="H30" s="122"/>
      <c r="I30" s="122"/>
      <c r="J30" s="122"/>
      <c r="K30" s="122"/>
      <c r="L30" s="122"/>
      <c r="M30" s="122">
        <v>2</v>
      </c>
      <c r="N30" s="122"/>
      <c r="O30" s="187"/>
      <c r="P30" s="184"/>
      <c r="Q30" s="184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24"/>
    </row>
    <row r="31" spans="1:32" ht="12.75" customHeight="1" x14ac:dyDescent="0.25">
      <c r="A31" s="198"/>
      <c r="B31" s="210"/>
      <c r="C31" s="122"/>
      <c r="D31" s="122"/>
      <c r="E31" s="122"/>
      <c r="F31" s="123"/>
      <c r="G31" s="122"/>
      <c r="H31" s="122"/>
      <c r="I31" s="122"/>
      <c r="J31" s="122"/>
      <c r="K31" s="122"/>
      <c r="L31" s="122"/>
      <c r="M31" s="122"/>
      <c r="N31" s="122"/>
      <c r="O31" s="187"/>
      <c r="P31" s="184"/>
      <c r="Q31" s="184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24"/>
    </row>
    <row r="32" spans="1:32" ht="12.75" customHeight="1" x14ac:dyDescent="0.25">
      <c r="A32" s="198"/>
      <c r="B32" s="210"/>
      <c r="C32" s="122"/>
      <c r="D32" s="122"/>
      <c r="E32" s="122"/>
      <c r="F32" s="122"/>
      <c r="G32" s="123"/>
      <c r="H32" s="122"/>
      <c r="I32" s="122"/>
      <c r="J32" s="122"/>
      <c r="K32" s="122"/>
      <c r="L32" s="122"/>
      <c r="M32" s="122">
        <v>2</v>
      </c>
      <c r="N32" s="122"/>
      <c r="O32" s="187"/>
      <c r="P32" s="184"/>
      <c r="Q32" s="184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24"/>
    </row>
    <row r="33" spans="1:32" ht="12.75" customHeight="1" x14ac:dyDescent="0.25">
      <c r="A33" s="198"/>
      <c r="B33" s="210"/>
      <c r="C33" s="122"/>
      <c r="D33" s="122"/>
      <c r="E33" s="122"/>
      <c r="F33" s="122"/>
      <c r="G33" s="122"/>
      <c r="H33" s="123"/>
      <c r="I33" s="122"/>
      <c r="J33" s="122"/>
      <c r="K33" s="122"/>
      <c r="L33" s="122"/>
      <c r="M33" s="122"/>
      <c r="N33" s="122"/>
      <c r="O33" s="187"/>
      <c r="P33" s="184"/>
      <c r="Q33" s="184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24"/>
    </row>
    <row r="34" spans="1:32" ht="12.75" customHeight="1" x14ac:dyDescent="0.25">
      <c r="A34" s="198"/>
      <c r="B34" s="210"/>
      <c r="C34" s="122"/>
      <c r="D34" s="122"/>
      <c r="E34" s="122"/>
      <c r="F34" s="122"/>
      <c r="G34" s="122"/>
      <c r="H34" s="122"/>
      <c r="I34" s="123"/>
      <c r="J34" s="122"/>
      <c r="K34" s="122"/>
      <c r="L34" s="122"/>
      <c r="M34" s="122"/>
      <c r="N34" s="122"/>
      <c r="O34" s="187"/>
      <c r="P34" s="184"/>
      <c r="Q34" s="184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24"/>
    </row>
    <row r="35" spans="1:32" ht="12.75" customHeight="1" x14ac:dyDescent="0.25">
      <c r="A35" s="198"/>
      <c r="B35" s="210"/>
      <c r="C35" s="122"/>
      <c r="D35" s="122"/>
      <c r="E35" s="122"/>
      <c r="F35" s="122"/>
      <c r="G35" s="122"/>
      <c r="H35" s="122"/>
      <c r="I35" s="122"/>
      <c r="J35" s="123"/>
      <c r="K35" s="122"/>
      <c r="L35" s="122"/>
      <c r="M35" s="122"/>
      <c r="N35" s="122"/>
      <c r="O35" s="187"/>
      <c r="P35" s="184"/>
      <c r="Q35" s="184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24"/>
    </row>
    <row r="36" spans="1:32" ht="12.75" customHeight="1" x14ac:dyDescent="0.25">
      <c r="A36" s="198"/>
      <c r="B36" s="210"/>
      <c r="C36" s="122"/>
      <c r="D36" s="122"/>
      <c r="E36" s="122"/>
      <c r="F36" s="122"/>
      <c r="G36" s="122"/>
      <c r="H36" s="122"/>
      <c r="I36" s="122"/>
      <c r="J36" s="122"/>
      <c r="K36" s="123"/>
      <c r="L36" s="122"/>
      <c r="M36" s="122"/>
      <c r="N36" s="122"/>
      <c r="O36" s="187"/>
      <c r="P36" s="184"/>
      <c r="Q36" s="184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24"/>
    </row>
    <row r="37" spans="1:32" ht="12.75" customHeight="1" x14ac:dyDescent="0.25">
      <c r="A37" s="198"/>
      <c r="B37" s="210"/>
      <c r="C37" s="122"/>
      <c r="D37" s="122"/>
      <c r="E37" s="122"/>
      <c r="F37" s="122"/>
      <c r="G37" s="122"/>
      <c r="H37" s="122"/>
      <c r="I37" s="122"/>
      <c r="J37" s="122"/>
      <c r="K37" s="122"/>
      <c r="L37" s="123"/>
      <c r="M37" s="122"/>
      <c r="N37" s="122"/>
      <c r="O37" s="187"/>
      <c r="P37" s="184"/>
      <c r="Q37" s="184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24"/>
    </row>
    <row r="38" spans="1:32" ht="12.75" customHeight="1" x14ac:dyDescent="0.25">
      <c r="A38" s="198"/>
      <c r="B38" s="210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3"/>
      <c r="N38" s="122"/>
      <c r="O38" s="187"/>
      <c r="P38" s="184"/>
      <c r="Q38" s="184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24"/>
    </row>
    <row r="39" spans="1:32" ht="13.5" customHeight="1" thickBot="1" x14ac:dyDescent="0.3">
      <c r="A39" s="199"/>
      <c r="B39" s="211"/>
      <c r="C39" s="125"/>
      <c r="D39" s="125"/>
      <c r="E39" s="125"/>
      <c r="F39" s="125"/>
      <c r="G39" s="125"/>
      <c r="H39" s="129"/>
      <c r="I39" s="129"/>
      <c r="J39" s="129"/>
      <c r="K39" s="129"/>
      <c r="L39" s="129"/>
      <c r="M39" s="129"/>
      <c r="N39" s="130"/>
      <c r="O39" s="188"/>
      <c r="P39" s="185"/>
      <c r="Q39" s="185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197"/>
      <c r="AF39" s="131"/>
    </row>
    <row r="40" spans="1:32" x14ac:dyDescent="0.25">
      <c r="A40" s="208">
        <v>2</v>
      </c>
      <c r="B40" s="209" t="s">
        <v>111</v>
      </c>
      <c r="C40" s="119"/>
      <c r="D40" s="120"/>
      <c r="E40" s="120"/>
      <c r="F40" s="120"/>
      <c r="G40" s="132"/>
      <c r="H40" s="122"/>
      <c r="I40" s="122"/>
      <c r="J40" s="122"/>
      <c r="K40" s="122"/>
      <c r="L40" s="122"/>
      <c r="M40" s="122"/>
      <c r="N40" s="12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01">
        <f>SUM(P40:AD40)</f>
        <v>0</v>
      </c>
      <c r="AF40" s="122"/>
    </row>
    <row r="41" spans="1:32" x14ac:dyDescent="0.25">
      <c r="A41" s="198"/>
      <c r="B41" s="210"/>
      <c r="C41" s="122"/>
      <c r="D41" s="123"/>
      <c r="E41" s="122"/>
      <c r="F41" s="122"/>
      <c r="G41" s="133"/>
      <c r="H41" s="122"/>
      <c r="I41" s="122"/>
      <c r="J41" s="122"/>
      <c r="K41" s="122"/>
      <c r="L41" s="122"/>
      <c r="M41" s="122"/>
      <c r="N41" s="122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22"/>
    </row>
    <row r="42" spans="1:32" x14ac:dyDescent="0.25">
      <c r="A42" s="198"/>
      <c r="B42" s="210"/>
      <c r="C42" s="122"/>
      <c r="D42" s="122"/>
      <c r="E42" s="123"/>
      <c r="F42" s="122"/>
      <c r="G42" s="133"/>
      <c r="H42" s="122"/>
      <c r="I42" s="122"/>
      <c r="J42" s="122"/>
      <c r="K42" s="122"/>
      <c r="L42" s="122"/>
      <c r="M42" s="122"/>
      <c r="N42" s="122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22"/>
    </row>
    <row r="43" spans="1:32" x14ac:dyDescent="0.25">
      <c r="A43" s="198"/>
      <c r="B43" s="210"/>
      <c r="C43" s="122"/>
      <c r="D43" s="122"/>
      <c r="E43" s="122"/>
      <c r="F43" s="123"/>
      <c r="G43" s="133"/>
      <c r="H43" s="122"/>
      <c r="I43" s="122"/>
      <c r="J43" s="122"/>
      <c r="K43" s="122"/>
      <c r="L43" s="122"/>
      <c r="M43" s="122"/>
      <c r="N43" s="122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22"/>
    </row>
    <row r="44" spans="1:32" x14ac:dyDescent="0.25">
      <c r="A44" s="198"/>
      <c r="B44" s="210"/>
      <c r="C44" s="122"/>
      <c r="D44" s="122"/>
      <c r="E44" s="122"/>
      <c r="F44" s="122"/>
      <c r="G44" s="134"/>
      <c r="H44" s="122"/>
      <c r="I44" s="122"/>
      <c r="J44" s="122"/>
      <c r="K44" s="122"/>
      <c r="L44" s="122"/>
      <c r="M44" s="122"/>
      <c r="N44" s="122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22"/>
    </row>
    <row r="45" spans="1:32" x14ac:dyDescent="0.25">
      <c r="A45" s="198"/>
      <c r="B45" s="210"/>
      <c r="C45" s="122"/>
      <c r="D45" s="122"/>
      <c r="E45" s="122"/>
      <c r="F45" s="122"/>
      <c r="G45" s="133"/>
      <c r="H45" s="123"/>
      <c r="I45" s="122"/>
      <c r="J45" s="122"/>
      <c r="K45" s="122"/>
      <c r="L45" s="122"/>
      <c r="M45" s="122"/>
      <c r="N45" s="122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22"/>
    </row>
    <row r="46" spans="1:32" x14ac:dyDescent="0.25">
      <c r="A46" s="198"/>
      <c r="B46" s="210"/>
      <c r="C46" s="122"/>
      <c r="D46" s="122"/>
      <c r="E46" s="122"/>
      <c r="F46" s="122"/>
      <c r="G46" s="133"/>
      <c r="H46" s="122"/>
      <c r="I46" s="123"/>
      <c r="J46" s="122"/>
      <c r="K46" s="122"/>
      <c r="L46" s="122"/>
      <c r="M46" s="122"/>
      <c r="N46" s="122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22"/>
    </row>
    <row r="47" spans="1:32" x14ac:dyDescent="0.25">
      <c r="A47" s="198"/>
      <c r="B47" s="210"/>
      <c r="C47" s="122"/>
      <c r="D47" s="122"/>
      <c r="E47" s="122"/>
      <c r="F47" s="122"/>
      <c r="G47" s="133"/>
      <c r="H47" s="122"/>
      <c r="I47" s="122"/>
      <c r="J47" s="123"/>
      <c r="K47" s="122"/>
      <c r="L47" s="122"/>
      <c r="M47" s="122"/>
      <c r="N47" s="122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22"/>
    </row>
    <row r="48" spans="1:32" x14ac:dyDescent="0.25">
      <c r="A48" s="198"/>
      <c r="B48" s="210"/>
      <c r="C48" s="122"/>
      <c r="D48" s="122"/>
      <c r="E48" s="122"/>
      <c r="F48" s="122"/>
      <c r="G48" s="133"/>
      <c r="H48" s="122"/>
      <c r="I48" s="122"/>
      <c r="J48" s="122"/>
      <c r="K48" s="123"/>
      <c r="L48" s="122"/>
      <c r="M48" s="122"/>
      <c r="N48" s="122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22"/>
    </row>
    <row r="49" spans="1:32" x14ac:dyDescent="0.25">
      <c r="A49" s="198"/>
      <c r="B49" s="210"/>
      <c r="C49" s="122"/>
      <c r="D49" s="122"/>
      <c r="E49" s="122"/>
      <c r="F49" s="122"/>
      <c r="G49" s="133"/>
      <c r="H49" s="122"/>
      <c r="I49" s="122"/>
      <c r="J49" s="122"/>
      <c r="K49" s="122"/>
      <c r="L49" s="123"/>
      <c r="M49" s="122"/>
      <c r="N49" s="122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22"/>
    </row>
    <row r="50" spans="1:32" x14ac:dyDescent="0.25">
      <c r="A50" s="198"/>
      <c r="B50" s="210"/>
      <c r="C50" s="122"/>
      <c r="D50" s="122"/>
      <c r="E50" s="122"/>
      <c r="F50" s="122"/>
      <c r="G50" s="133"/>
      <c r="H50" s="122"/>
      <c r="I50" s="122"/>
      <c r="J50" s="122"/>
      <c r="K50" s="122"/>
      <c r="L50" s="122"/>
      <c r="M50" s="123"/>
      <c r="N50" s="122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22"/>
    </row>
    <row r="51" spans="1:32" x14ac:dyDescent="0.25">
      <c r="A51" s="198"/>
      <c r="B51" s="210"/>
      <c r="C51" s="129"/>
      <c r="D51" s="129"/>
      <c r="E51" s="129"/>
      <c r="F51" s="129"/>
      <c r="G51" s="135"/>
      <c r="H51" s="122"/>
      <c r="I51" s="122"/>
      <c r="J51" s="122"/>
      <c r="K51" s="122"/>
      <c r="L51" s="122"/>
      <c r="M51" s="122"/>
      <c r="N51" s="123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122"/>
    </row>
    <row r="52" spans="1:32" ht="38.25" x14ac:dyDescent="0.25">
      <c r="A52" s="136">
        <v>3</v>
      </c>
      <c r="B52" s="56" t="s">
        <v>112</v>
      </c>
      <c r="C52" s="122"/>
      <c r="D52" s="122"/>
      <c r="E52" s="122"/>
      <c r="F52" s="122"/>
      <c r="G52" s="122"/>
      <c r="H52" s="137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0">
        <f t="shared" ref="AE52:AE72" si="0">SUM(P52:AD52)</f>
        <v>0</v>
      </c>
      <c r="AF52" s="122"/>
    </row>
    <row r="53" spans="1:32" ht="51" x14ac:dyDescent="0.25">
      <c r="A53" s="136">
        <v>3</v>
      </c>
      <c r="B53" s="56" t="s">
        <v>113</v>
      </c>
      <c r="C53" s="122"/>
      <c r="D53" s="122"/>
      <c r="E53" s="122"/>
      <c r="F53" s="122"/>
      <c r="G53" s="122"/>
      <c r="H53" s="137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>
        <f t="shared" si="0"/>
        <v>0</v>
      </c>
      <c r="AF53" s="122"/>
    </row>
    <row r="54" spans="1:32" ht="25.5" x14ac:dyDescent="0.25">
      <c r="A54" s="136">
        <v>4</v>
      </c>
      <c r="B54" s="56" t="s">
        <v>136</v>
      </c>
      <c r="C54" s="122"/>
      <c r="D54" s="122"/>
      <c r="E54" s="122"/>
      <c r="F54" s="122"/>
      <c r="G54" s="122"/>
      <c r="H54" s="137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48">
        <v>30000</v>
      </c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38">
        <f t="shared" si="0"/>
        <v>30000</v>
      </c>
      <c r="AF54" s="122"/>
    </row>
    <row r="55" spans="1:32" ht="25.5" x14ac:dyDescent="0.25">
      <c r="A55" s="136">
        <v>5</v>
      </c>
      <c r="B55" s="56" t="s">
        <v>135</v>
      </c>
      <c r="C55" s="122"/>
      <c r="D55" s="122"/>
      <c r="E55" s="122"/>
      <c r="F55" s="122"/>
      <c r="G55" s="122"/>
      <c r="H55" s="137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38">
        <v>30000</v>
      </c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38">
        <f t="shared" si="0"/>
        <v>30000</v>
      </c>
      <c r="AF55" s="122"/>
    </row>
    <row r="56" spans="1:32" x14ac:dyDescent="0.25">
      <c r="A56" s="136">
        <v>6</v>
      </c>
      <c r="B56" s="56" t="s">
        <v>134</v>
      </c>
      <c r="C56" s="122"/>
      <c r="D56" s="122"/>
      <c r="E56" s="122"/>
      <c r="F56" s="122"/>
      <c r="G56" s="122"/>
      <c r="H56" s="137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>
        <v>5000</v>
      </c>
      <c r="T56" s="122"/>
      <c r="U56" s="122"/>
      <c r="V56" s="122"/>
      <c r="W56" s="122"/>
      <c r="X56" s="122"/>
      <c r="Y56" s="122">
        <v>4000</v>
      </c>
      <c r="Z56" s="122">
        <v>4000</v>
      </c>
      <c r="AA56" s="122"/>
      <c r="AB56" s="122"/>
      <c r="AC56" s="122"/>
      <c r="AD56" s="122"/>
      <c r="AE56" s="138">
        <f t="shared" si="0"/>
        <v>13000</v>
      </c>
      <c r="AF56" s="122"/>
    </row>
    <row r="57" spans="1:32" x14ac:dyDescent="0.25">
      <c r="A57" s="136">
        <v>7</v>
      </c>
      <c r="B57" s="56" t="s">
        <v>130</v>
      </c>
      <c r="C57" s="122"/>
      <c r="D57" s="122"/>
      <c r="E57" s="122"/>
      <c r="F57" s="122"/>
      <c r="G57" s="122"/>
      <c r="H57" s="137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>
        <v>10000</v>
      </c>
      <c r="T57" s="122"/>
      <c r="U57" s="122"/>
      <c r="V57" s="122"/>
      <c r="W57" s="122"/>
      <c r="X57" s="122"/>
      <c r="Y57" s="122">
        <v>20000</v>
      </c>
      <c r="Z57" s="122"/>
      <c r="AA57" s="122"/>
      <c r="AB57" s="122"/>
      <c r="AC57" s="122"/>
      <c r="AD57" s="122"/>
      <c r="AE57" s="138">
        <f t="shared" si="0"/>
        <v>30000</v>
      </c>
      <c r="AF57" s="122"/>
    </row>
    <row r="58" spans="1:32" x14ac:dyDescent="0.25">
      <c r="A58" s="136">
        <v>8</v>
      </c>
      <c r="B58" s="56" t="s">
        <v>126</v>
      </c>
      <c r="C58" s="122"/>
      <c r="D58" s="122"/>
      <c r="E58" s="122"/>
      <c r="F58" s="122"/>
      <c r="G58" s="122"/>
      <c r="H58" s="137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38">
        <f t="shared" si="0"/>
        <v>0</v>
      </c>
      <c r="AF58" s="122"/>
    </row>
    <row r="59" spans="1:32" x14ac:dyDescent="0.25">
      <c r="A59" s="136">
        <v>9</v>
      </c>
      <c r="B59" s="139" t="s">
        <v>6</v>
      </c>
      <c r="C59" s="122"/>
      <c r="D59" s="122"/>
      <c r="E59" s="122"/>
      <c r="F59" s="122"/>
      <c r="G59" s="122"/>
      <c r="H59" s="137"/>
      <c r="I59" s="122"/>
      <c r="J59" s="122"/>
      <c r="K59" s="122"/>
      <c r="L59" s="122"/>
      <c r="M59" s="122"/>
      <c r="N59" s="122"/>
      <c r="O59" s="122"/>
      <c r="P59" s="122">
        <v>5000</v>
      </c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>
        <f t="shared" si="0"/>
        <v>5000</v>
      </c>
      <c r="AF59" s="122"/>
    </row>
    <row r="60" spans="1:32" x14ac:dyDescent="0.25">
      <c r="A60" s="136">
        <v>10</v>
      </c>
      <c r="B60" s="139" t="s">
        <v>114</v>
      </c>
      <c r="C60" s="122"/>
      <c r="D60" s="122"/>
      <c r="E60" s="122"/>
      <c r="F60" s="122"/>
      <c r="G60" s="122"/>
      <c r="H60" s="137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</row>
    <row r="61" spans="1:32" x14ac:dyDescent="0.25">
      <c r="A61" s="136">
        <v>11</v>
      </c>
      <c r="B61" s="140" t="s">
        <v>115</v>
      </c>
      <c r="C61" s="122"/>
      <c r="D61" s="122"/>
      <c r="E61" s="122"/>
      <c r="F61" s="122"/>
      <c r="G61" s="122"/>
      <c r="H61" s="137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>
        <v>15000</v>
      </c>
      <c r="AA61" s="122"/>
      <c r="AB61" s="122">
        <v>15000</v>
      </c>
      <c r="AC61" s="122"/>
      <c r="AD61" s="122"/>
      <c r="AE61" s="122">
        <f t="shared" si="0"/>
        <v>30000</v>
      </c>
      <c r="AF61" s="122"/>
    </row>
    <row r="62" spans="1:32" x14ac:dyDescent="0.25">
      <c r="A62" s="136">
        <v>12</v>
      </c>
      <c r="B62" s="139" t="s">
        <v>127</v>
      </c>
      <c r="C62" s="122"/>
      <c r="D62" s="122"/>
      <c r="E62" s="122"/>
      <c r="F62" s="122"/>
      <c r="G62" s="122"/>
      <c r="H62" s="137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>
        <f t="shared" si="0"/>
        <v>0</v>
      </c>
      <c r="AF62" s="122"/>
    </row>
    <row r="63" spans="1:32" x14ac:dyDescent="0.25">
      <c r="A63" s="136">
        <v>13</v>
      </c>
      <c r="B63" s="141" t="s">
        <v>116</v>
      </c>
      <c r="C63" s="122"/>
      <c r="D63" s="122"/>
      <c r="E63" s="122"/>
      <c r="F63" s="122"/>
      <c r="G63" s="122"/>
      <c r="H63" s="137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</row>
    <row r="64" spans="1:32" ht="25.5" x14ac:dyDescent="0.25">
      <c r="A64" s="136">
        <v>14</v>
      </c>
      <c r="B64" s="142" t="s">
        <v>117</v>
      </c>
      <c r="C64" s="122"/>
      <c r="D64" s="122"/>
      <c r="E64" s="122"/>
      <c r="F64" s="122"/>
      <c r="G64" s="122"/>
      <c r="H64" s="137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>
        <f t="shared" si="0"/>
        <v>0</v>
      </c>
      <c r="AF64" s="122"/>
    </row>
    <row r="65" spans="1:32" ht="25.5" x14ac:dyDescent="0.25">
      <c r="A65" s="136">
        <v>15</v>
      </c>
      <c r="B65" s="142" t="s">
        <v>118</v>
      </c>
      <c r="C65" s="122"/>
      <c r="D65" s="122"/>
      <c r="E65" s="122" t="s">
        <v>119</v>
      </c>
      <c r="F65" s="122"/>
      <c r="G65" s="122"/>
      <c r="H65" s="137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>
        <f t="shared" si="0"/>
        <v>0</v>
      </c>
      <c r="AF65" s="122"/>
    </row>
    <row r="66" spans="1:32" ht="25.5" x14ac:dyDescent="0.25">
      <c r="A66" s="136">
        <v>16</v>
      </c>
      <c r="B66" s="142" t="s">
        <v>120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>
        <f t="shared" si="0"/>
        <v>0</v>
      </c>
      <c r="AF66" s="122"/>
    </row>
    <row r="67" spans="1:32" ht="51" x14ac:dyDescent="0.25">
      <c r="A67" s="136">
        <v>17</v>
      </c>
      <c r="B67" s="142" t="s">
        <v>121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>
        <f t="shared" si="0"/>
        <v>0</v>
      </c>
      <c r="AF67" s="122"/>
    </row>
    <row r="68" spans="1:32" ht="38.25" x14ac:dyDescent="0.25">
      <c r="A68" s="136">
        <v>18</v>
      </c>
      <c r="B68" s="142" t="s">
        <v>122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>
        <f t="shared" si="0"/>
        <v>0</v>
      </c>
      <c r="AF68" s="122"/>
    </row>
    <row r="69" spans="1:32" ht="25.5" x14ac:dyDescent="0.25">
      <c r="A69" s="136">
        <v>19</v>
      </c>
      <c r="B69" s="142" t="s">
        <v>123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>
        <f t="shared" si="0"/>
        <v>0</v>
      </c>
      <c r="AF69" s="122"/>
    </row>
    <row r="70" spans="1:32" ht="25.5" x14ac:dyDescent="0.25">
      <c r="A70" s="136">
        <v>20</v>
      </c>
      <c r="B70" s="143" t="s">
        <v>124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>
        <f t="shared" si="0"/>
        <v>0</v>
      </c>
      <c r="AF70" s="122"/>
    </row>
    <row r="71" spans="1:32" ht="25.5" x14ac:dyDescent="0.25">
      <c r="A71" s="136">
        <v>21</v>
      </c>
      <c r="B71" s="73" t="s">
        <v>125</v>
      </c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>
        <f t="shared" si="0"/>
        <v>0</v>
      </c>
      <c r="AF71" s="122"/>
    </row>
    <row r="72" spans="1:32" ht="13.5" thickBot="1" x14ac:dyDescent="0.3">
      <c r="A72" s="144">
        <v>22</v>
      </c>
      <c r="B72" s="145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>
        <f t="shared" si="0"/>
        <v>0</v>
      </c>
      <c r="AF72" s="122"/>
    </row>
    <row r="73" spans="1:32" s="146" customFormat="1" ht="13.5" thickBot="1" x14ac:dyDescent="0.3">
      <c r="A73" s="172" t="s">
        <v>49</v>
      </c>
      <c r="B73" s="173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112">
        <f ca="1">SUM(P4:P73)</f>
        <v>15000</v>
      </c>
      <c r="Q73" s="27">
        <f t="shared" ref="Q73:AE73" si="1">SUM(Q4:Q72)</f>
        <v>20000</v>
      </c>
      <c r="R73" s="27">
        <f t="shared" si="1"/>
        <v>0</v>
      </c>
      <c r="S73" s="27">
        <f t="shared" si="1"/>
        <v>100000</v>
      </c>
      <c r="T73" s="27">
        <f t="shared" si="1"/>
        <v>0</v>
      </c>
      <c r="U73" s="27">
        <f t="shared" si="1"/>
        <v>0</v>
      </c>
      <c r="V73" s="27">
        <f t="shared" si="1"/>
        <v>50000</v>
      </c>
      <c r="W73" s="27">
        <f t="shared" si="1"/>
        <v>0</v>
      </c>
      <c r="X73" s="27">
        <f t="shared" si="1"/>
        <v>0</v>
      </c>
      <c r="Y73" s="27">
        <f t="shared" si="1"/>
        <v>24000</v>
      </c>
      <c r="Z73" s="27">
        <f t="shared" si="1"/>
        <v>19000</v>
      </c>
      <c r="AA73" s="27">
        <f t="shared" si="1"/>
        <v>30000</v>
      </c>
      <c r="AB73" s="27">
        <f t="shared" si="1"/>
        <v>15000</v>
      </c>
      <c r="AC73" s="27">
        <f t="shared" si="1"/>
        <v>0</v>
      </c>
      <c r="AD73" s="27">
        <f t="shared" si="1"/>
        <v>15000</v>
      </c>
      <c r="AE73" s="149">
        <f t="shared" si="1"/>
        <v>288000</v>
      </c>
      <c r="AF73" s="29"/>
    </row>
    <row r="74" spans="1:32" x14ac:dyDescent="0.25">
      <c r="B74" s="147"/>
    </row>
    <row r="75" spans="1:32" x14ac:dyDescent="0.25">
      <c r="B75" s="147"/>
    </row>
    <row r="76" spans="1:32" x14ac:dyDescent="0.25">
      <c r="B76" s="147"/>
    </row>
    <row r="77" spans="1:32" x14ac:dyDescent="0.25">
      <c r="B77" s="147"/>
    </row>
    <row r="78" spans="1:32" x14ac:dyDescent="0.25">
      <c r="B78" s="147"/>
    </row>
    <row r="79" spans="1:32" x14ac:dyDescent="0.25">
      <c r="B79" s="147"/>
    </row>
    <row r="80" spans="1:32" x14ac:dyDescent="0.25">
      <c r="B80" s="147"/>
    </row>
    <row r="81" spans="2:2" x14ac:dyDescent="0.25">
      <c r="B81" s="147"/>
    </row>
    <row r="82" spans="2:2" x14ac:dyDescent="0.25">
      <c r="B82" s="147"/>
    </row>
    <row r="83" spans="2:2" x14ac:dyDescent="0.25">
      <c r="B83" s="147"/>
    </row>
    <row r="84" spans="2:2" x14ac:dyDescent="0.25">
      <c r="B84" s="147"/>
    </row>
    <row r="85" spans="2:2" x14ac:dyDescent="0.25">
      <c r="B85" s="147"/>
    </row>
    <row r="86" spans="2:2" x14ac:dyDescent="0.25">
      <c r="B86" s="147"/>
    </row>
    <row r="87" spans="2:2" x14ac:dyDescent="0.25">
      <c r="B87" s="147"/>
    </row>
    <row r="88" spans="2:2" x14ac:dyDescent="0.25">
      <c r="B88" s="147"/>
    </row>
  </sheetData>
  <mergeCells count="83">
    <mergeCell ref="AB40:AB51"/>
    <mergeCell ref="AC40:AC51"/>
    <mergeCell ref="AD40:AD51"/>
    <mergeCell ref="AE40:AE51"/>
    <mergeCell ref="A73:B73"/>
    <mergeCell ref="V40:V51"/>
    <mergeCell ref="W40:W51"/>
    <mergeCell ref="X40:X51"/>
    <mergeCell ref="Y40:Y51"/>
    <mergeCell ref="Z40:Z51"/>
    <mergeCell ref="AA40:AA51"/>
    <mergeCell ref="AE16:AE27"/>
    <mergeCell ref="Z16:Z27"/>
    <mergeCell ref="AA16:AA27"/>
    <mergeCell ref="AE28:AE39"/>
    <mergeCell ref="A40:A51"/>
    <mergeCell ref="B40:B51"/>
    <mergeCell ref="O40:O51"/>
    <mergeCell ref="P40:P51"/>
    <mergeCell ref="Q40:Q51"/>
    <mergeCell ref="R40:R51"/>
    <mergeCell ref="S40:S51"/>
    <mergeCell ref="T40:T51"/>
    <mergeCell ref="U40:U51"/>
    <mergeCell ref="Y28:Y39"/>
    <mergeCell ref="Z28:Z39"/>
    <mergeCell ref="AA28:AA39"/>
    <mergeCell ref="A28:A39"/>
    <mergeCell ref="B28:B39"/>
    <mergeCell ref="AB16:AB27"/>
    <mergeCell ref="AC16:AC27"/>
    <mergeCell ref="AD16:AD27"/>
    <mergeCell ref="AB28:AB39"/>
    <mergeCell ref="AC28:AC39"/>
    <mergeCell ref="AD28:AD39"/>
    <mergeCell ref="R28:R39"/>
    <mergeCell ref="V16:V27"/>
    <mergeCell ref="W16:W27"/>
    <mergeCell ref="X16:X27"/>
    <mergeCell ref="Y16:Y27"/>
    <mergeCell ref="X28:X39"/>
    <mergeCell ref="S28:S39"/>
    <mergeCell ref="T28:T39"/>
    <mergeCell ref="U28:U39"/>
    <mergeCell ref="V28:V39"/>
    <mergeCell ref="W28:W39"/>
    <mergeCell ref="AE4:AE15"/>
    <mergeCell ref="A16:A27"/>
    <mergeCell ref="B16:B27"/>
    <mergeCell ref="O16:O27"/>
    <mergeCell ref="P16:P27"/>
    <mergeCell ref="Q16:Q27"/>
    <mergeCell ref="R16:R27"/>
    <mergeCell ref="S16:S27"/>
    <mergeCell ref="T16:T27"/>
    <mergeCell ref="U16:U27"/>
    <mergeCell ref="Y4:Y15"/>
    <mergeCell ref="Z4:Z15"/>
    <mergeCell ref="AA4:AA15"/>
    <mergeCell ref="AB4:AB15"/>
    <mergeCell ref="AC4:AC15"/>
    <mergeCell ref="AD4:AD15"/>
    <mergeCell ref="S4:S15"/>
    <mergeCell ref="T4:T15"/>
    <mergeCell ref="U4:U15"/>
    <mergeCell ref="V4:V15"/>
    <mergeCell ref="W4:W15"/>
    <mergeCell ref="Q28:Q39"/>
    <mergeCell ref="P28:P39"/>
    <mergeCell ref="O28:O39"/>
    <mergeCell ref="AF2:AF3"/>
    <mergeCell ref="A2:A3"/>
    <mergeCell ref="B2:B3"/>
    <mergeCell ref="C2:N2"/>
    <mergeCell ref="O2:O3"/>
    <mergeCell ref="P2:AE2"/>
    <mergeCell ref="X4:X15"/>
    <mergeCell ref="A4:A15"/>
    <mergeCell ref="B4:B15"/>
    <mergeCell ref="O4:O15"/>
    <mergeCell ref="P4:P15"/>
    <mergeCell ref="Q4:Q15"/>
    <mergeCell ref="R4:R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Buxheti i konsultimeve </vt:lpstr>
      <vt:lpstr>Buxheti vjetor</vt:lpstr>
      <vt:lpstr>Plani punes i detaj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2023-02-03T09:53:54Z</cp:lastPrinted>
  <dcterms:created xsi:type="dcterms:W3CDTF">2020-04-26T12:56:17Z</dcterms:created>
  <dcterms:modified xsi:type="dcterms:W3CDTF">2023-02-03T10:08:45Z</dcterms:modified>
</cp:coreProperties>
</file>